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690" windowWidth="28035" windowHeight="12015" tabRatio="707"/>
  </bookViews>
  <sheets>
    <sheet name="OPERACIONES ELECTIVA" sheetId="1" r:id="rId1"/>
    <sheet name="OPER.- EMERGENCIA" sheetId="7" r:id="rId2"/>
    <sheet name="OPERACIONES H. DE DIA" sheetId="3" r:id="rId3"/>
    <sheet name="OPER.-OFTAMOLOGIA -2DO-CARRION" sheetId="4" r:id="rId4"/>
  </sheets>
  <calcPr calcId="144525"/>
</workbook>
</file>

<file path=xl/calcChain.xml><?xml version="1.0" encoding="utf-8"?>
<calcChain xmlns="http://schemas.openxmlformats.org/spreadsheetml/2006/main">
  <c r="C28" i="1" l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  <c r="D8" i="1"/>
  <c r="C28" i="7"/>
  <c r="C27" i="7"/>
  <c r="C25" i="7"/>
  <c r="C24" i="7"/>
  <c r="C23" i="7"/>
  <c r="C22" i="7"/>
  <c r="C21" i="7"/>
  <c r="C20" i="7"/>
  <c r="C19" i="7"/>
  <c r="C18" i="7"/>
  <c r="C17" i="7"/>
  <c r="C16" i="7"/>
  <c r="C15" i="7"/>
  <c r="C14" i="7"/>
  <c r="C13" i="7"/>
  <c r="C12" i="7"/>
  <c r="C11" i="7"/>
  <c r="C10" i="7"/>
  <c r="O8" i="7"/>
  <c r="N8" i="7"/>
  <c r="M8" i="7"/>
  <c r="L8" i="7"/>
  <c r="K8" i="7"/>
  <c r="J8" i="7"/>
  <c r="H8" i="7"/>
  <c r="D8" i="7"/>
  <c r="G26" i="7" l="1"/>
  <c r="I9" i="7"/>
  <c r="I8" i="7" s="1"/>
  <c r="F9" i="7"/>
  <c r="F8" i="7" s="1"/>
  <c r="E9" i="7"/>
  <c r="C9" i="7" l="1"/>
  <c r="E8" i="7"/>
  <c r="C26" i="7"/>
  <c r="G8" i="7"/>
  <c r="C8" i="7" l="1"/>
  <c r="C8" i="3" l="1"/>
  <c r="C15" i="3"/>
  <c r="C11" i="3"/>
  <c r="C7" i="3"/>
  <c r="C22" i="3"/>
  <c r="C21" i="3"/>
  <c r="C20" i="3"/>
  <c r="C19" i="3"/>
  <c r="C18" i="3"/>
  <c r="C17" i="3"/>
  <c r="C16" i="3"/>
  <c r="C14" i="3"/>
  <c r="C13" i="3"/>
  <c r="C12" i="3"/>
  <c r="C10" i="3"/>
  <c r="C9" i="3"/>
  <c r="B9" i="4" l="1"/>
  <c r="O22" i="3"/>
  <c r="N22" i="3"/>
  <c r="M22" i="3"/>
  <c r="L22" i="3"/>
  <c r="K22" i="3"/>
  <c r="J22" i="3"/>
  <c r="I22" i="3"/>
  <c r="H22" i="3"/>
  <c r="G22" i="3"/>
  <c r="F22" i="3"/>
  <c r="E22" i="3"/>
  <c r="D22" i="3"/>
  <c r="M9" i="1" l="1"/>
  <c r="L9" i="1"/>
  <c r="L8" i="1" s="1"/>
  <c r="I9" i="1"/>
  <c r="G9" i="1"/>
  <c r="E9" i="1"/>
  <c r="O8" i="1"/>
  <c r="N8" i="1"/>
  <c r="M8" i="1"/>
  <c r="K8" i="1"/>
  <c r="J8" i="1"/>
  <c r="I8" i="1"/>
  <c r="H8" i="1"/>
  <c r="G8" i="1"/>
  <c r="F8" i="1"/>
  <c r="E8" i="1"/>
</calcChain>
</file>

<file path=xl/comments1.xml><?xml version="1.0" encoding="utf-8"?>
<comments xmlns="http://schemas.openxmlformats.org/spreadsheetml/2006/main">
  <authors>
    <author>ANALISIS</author>
    <author>ESTANA-2</author>
  </authors>
  <commentList>
    <comment ref="E13" authorId="0">
      <text>
        <r>
          <rPr>
            <b/>
            <sz val="9"/>
            <color indexed="81"/>
            <rFont val="Tahoma"/>
            <family val="2"/>
          </rPr>
          <t>ANALISIS:</t>
        </r>
        <r>
          <rPr>
            <sz val="9"/>
            <color indexed="81"/>
            <rFont val="Tahoma"/>
            <family val="2"/>
          </rPr>
          <t xml:space="preserve">
SE SUMA 7 INTER.</t>
        </r>
      </text>
    </comment>
    <comment ref="D22" authorId="1">
      <text>
        <r>
          <rPr>
            <b/>
            <sz val="8"/>
            <color indexed="81"/>
            <rFont val="Tahoma"/>
            <family val="2"/>
          </rPr>
          <t>ESTANA-2:</t>
        </r>
        <r>
          <rPr>
            <sz val="8"/>
            <color indexed="81"/>
            <rFont val="Tahoma"/>
            <family val="2"/>
          </rPr>
          <t xml:space="preserve">
172+4 ES 176</t>
        </r>
      </text>
    </comment>
  </commentList>
</comments>
</file>

<file path=xl/comments2.xml><?xml version="1.0" encoding="utf-8"?>
<comments xmlns="http://schemas.openxmlformats.org/spreadsheetml/2006/main">
  <authors>
    <author>ANALISIS</author>
  </authors>
  <commentList>
    <comment ref="D9" authorId="0">
      <text>
        <r>
          <rPr>
            <b/>
            <sz val="9"/>
            <color indexed="81"/>
            <rFont val="Tahoma"/>
            <family val="2"/>
          </rPr>
          <t>ANALISIS:</t>
        </r>
        <r>
          <rPr>
            <sz val="9"/>
            <color indexed="81"/>
            <rFont val="Tahoma"/>
            <family val="2"/>
          </rPr>
          <t xml:space="preserve">
SE AGREGO A CIRUGIA EL DE CX-+GO</t>
        </r>
      </text>
    </comment>
    <comment ref="E9" authorId="0">
      <text>
        <r>
          <rPr>
            <b/>
            <sz val="9"/>
            <color indexed="81"/>
            <rFont val="Tahoma"/>
            <family val="2"/>
          </rPr>
          <t>ANALISIS:</t>
        </r>
        <r>
          <rPr>
            <sz val="9"/>
            <color indexed="81"/>
            <rFont val="Tahoma"/>
            <family val="2"/>
          </rPr>
          <t xml:space="preserve">
A CX SE AGREGA EL DE CIRUGIA MAS GINECOLOGIA QUE ES 1
</t>
        </r>
      </text>
    </comment>
    <comment ref="F9" authorId="0">
      <text>
        <r>
          <rPr>
            <b/>
            <sz val="9"/>
            <color indexed="81"/>
            <rFont val="Tahoma"/>
            <family val="2"/>
          </rPr>
          <t>ANALISIS:</t>
        </r>
        <r>
          <rPr>
            <sz val="9"/>
            <color indexed="81"/>
            <rFont val="Tahoma"/>
            <family val="2"/>
          </rPr>
          <t xml:space="preserve">
A CX SE AGREGA EL DE CIRUGIA MAS GINECOLOGIA QUE ES 1
</t>
        </r>
      </text>
    </comment>
    <comment ref="I9" authorId="0">
      <text>
        <r>
          <rPr>
            <b/>
            <sz val="9"/>
            <color indexed="81"/>
            <rFont val="Tahoma"/>
            <family val="2"/>
          </rPr>
          <t>ANALISIS:</t>
        </r>
        <r>
          <rPr>
            <sz val="9"/>
            <color indexed="81"/>
            <rFont val="Tahoma"/>
            <family val="2"/>
          </rPr>
          <t xml:space="preserve">
en esta celda de cirugia se agrego uno lo que supuestamente correspondia a ginecologia. Pero pertenece a cirugua.
</t>
        </r>
      </text>
    </comment>
    <comment ref="I17" authorId="0">
      <text>
        <r>
          <rPr>
            <b/>
            <sz val="9"/>
            <color indexed="81"/>
            <rFont val="Tahoma"/>
            <family val="2"/>
          </rPr>
          <t>ANALISIS:</t>
        </r>
        <r>
          <rPr>
            <sz val="9"/>
            <color indexed="81"/>
            <rFont val="Tahoma"/>
            <family val="2"/>
          </rPr>
          <t xml:space="preserve">
es 148 
</t>
        </r>
      </text>
    </comment>
  </commentList>
</comments>
</file>

<file path=xl/sharedStrings.xml><?xml version="1.0" encoding="utf-8"?>
<sst xmlns="http://schemas.openxmlformats.org/spreadsheetml/2006/main" count="133" uniqueCount="53">
  <si>
    <t xml:space="preserve">HOSPITAL NACIONAL DANIEL ALCIDES CARRION </t>
  </si>
  <si>
    <t>AÑO  2017</t>
  </si>
  <si>
    <t>ESPECIALIDAD</t>
  </si>
  <si>
    <t xml:space="preserve">TOTAL </t>
  </si>
  <si>
    <t>AÑO 2017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</si>
  <si>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</si>
  <si>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</si>
  <si>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</si>
  <si>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</si>
  <si>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</si>
  <si>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</si>
  <si>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</si>
  <si>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</si>
  <si>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</si>
  <si>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</si>
  <si>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</si>
  <si>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</si>
  <si>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HNDAC</t>
  </si>
  <si>
    <t>CIRUGIA GENERAL</t>
  </si>
  <si>
    <t>TRAUMATOLOGIA</t>
  </si>
  <si>
    <t>CIRUGIA PLASTICA</t>
  </si>
  <si>
    <t>UROLOGIA</t>
  </si>
  <si>
    <t>NEUROCIRUGIA</t>
  </si>
  <si>
    <t>ONCOLOGIA</t>
  </si>
  <si>
    <t>GINECO-OBSTETRICIA</t>
  </si>
  <si>
    <t>CIRUGIA CABEZA Y CUELLO</t>
  </si>
  <si>
    <t>NEUROINTERVENCIONISMO</t>
  </si>
  <si>
    <t>OTORRINOLARINGOLOGIA</t>
  </si>
  <si>
    <t>CIRUGIA PEDIATRICA</t>
  </si>
  <si>
    <t>ODONTOLOGIA</t>
  </si>
  <si>
    <t>CIRUGIA TORAX CARDIOVASC.</t>
  </si>
  <si>
    <t>OFTAMOLOGIA</t>
  </si>
  <si>
    <t>GASTROENTEROLOGIA</t>
  </si>
  <si>
    <t>CIRUGIA MAXILO FACIAL</t>
  </si>
  <si>
    <t>ANESTESIOLOGIA(Terapia de Dolor)</t>
  </si>
  <si>
    <t>CARDIOLOGIA</t>
  </si>
  <si>
    <t>NEUMOLOGIA</t>
  </si>
  <si>
    <t>MEDICINA</t>
  </si>
  <si>
    <t>FUENTE: Informe del Dpto. de Anestesiologia- Centro Quirúrgico-HNDAC</t>
  </si>
  <si>
    <t>ELABORADO: Area de Analisis y Desarrollo-UE-OEI-HNDAC</t>
  </si>
  <si>
    <t>TOTAL</t>
  </si>
  <si>
    <t>CIRUGIA</t>
  </si>
  <si>
    <t>OTORRINO</t>
  </si>
  <si>
    <t>CIRUGIA TORAX CARDIOVASCULAR</t>
  </si>
  <si>
    <t>FUENTE: Registro de Libro de Cirugia de Dia-APD-OE-HNDAC</t>
  </si>
  <si>
    <t>FUENTE: Oficina de Oftamología-Intervención Quirúrgica de 2do. Piso Carrión-HNDAC</t>
  </si>
  <si>
    <t xml:space="preserve">Número de Intervenciones Quirúrgicas por Especialidad  en Emergencia      </t>
  </si>
  <si>
    <t>Año  2017</t>
  </si>
  <si>
    <t xml:space="preserve">Número de Intervenciones Quirúrgicas por Especialidad  en Electiva     </t>
  </si>
  <si>
    <t>Año   2017</t>
  </si>
  <si>
    <t>Número de Intervenciones Quirúrgicas por Especialidad  en Hospital de Día</t>
  </si>
  <si>
    <t>Número de Intervenciones Quirúrgicas de Oftamologia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</si>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</sst>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1" x14ac:knownFonts="1">
    <font>
      <sz val="11"/>
      <color theme="1"/>
      <name val="Calibri"/>
      <family val="2"/>
      <scheme val="minor"/>
    </font>
    <font>
      <b/>
      <sz val="11"/>
      <name val="Arial Narrow"/>
      <family val="2"/>
    </font>
    <font>
      <b/>
      <sz val="12"/>
      <color indexed="8"/>
      <name val="Arial Narrow"/>
      <family val="2"/>
    </font>
    <font>
      <b/>
      <sz val="11"/>
      <color indexed="8"/>
      <name val="Arial Narrow"/>
      <family val="2"/>
    </font>
    <font>
      <b/>
      <sz val="12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2"/>
      <name val="Calibri"/>
      <family val="2"/>
    </font>
    <font>
      <sz val="12"/>
      <name val="Arial"/>
      <family val="2"/>
    </font>
    <font>
      <sz val="9"/>
      <color indexed="8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8"/>
      <color indexed="8"/>
      <name val="Arial"/>
      <family val="2"/>
    </font>
    <font>
      <sz val="6"/>
      <color indexed="8"/>
      <name val="Arial"/>
      <family val="2"/>
    </font>
    <font>
      <sz val="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5"/>
      <color indexed="8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8"/>
      <color indexed="81"/>
      <name val="Tahoma"/>
      <family val="2"/>
    </font>
    <font>
      <sz val="8"/>
      <color indexed="81"/>
      <name val="Tahoma"/>
      <family val="2"/>
    </font>
    <font>
      <b/>
      <sz val="11"/>
      <color indexed="12"/>
      <name val="Calibri"/>
      <family val="2"/>
    </font>
    <font>
      <sz val="6"/>
      <color theme="1"/>
      <name val="Calibri"/>
      <family val="2"/>
      <scheme val="minor"/>
    </font>
    <font>
      <sz val="7"/>
      <color theme="1"/>
      <name val="Calibri"/>
      <family val="2"/>
      <scheme val="minor"/>
    </font>
    <font>
      <b/>
      <sz val="10"/>
      <color theme="1"/>
      <name val="Arial Narrow"/>
      <family val="2"/>
    </font>
    <font>
      <sz val="10"/>
      <color theme="1"/>
      <name val="Arial Narrow"/>
      <family val="2"/>
    </font>
    <font>
      <sz val="10"/>
      <color theme="1"/>
      <name val="Calibri"/>
      <family val="2"/>
      <scheme val="minor"/>
    </font>
    <font>
      <sz val="6"/>
      <color theme="1"/>
      <name val="Arial Narrow"/>
      <family val="2"/>
    </font>
    <font>
      <sz val="5"/>
      <color theme="1"/>
      <name val="Arial Narrow"/>
      <family val="2"/>
    </font>
    <font>
      <sz val="12"/>
      <color theme="1"/>
      <name val="Calibri"/>
      <family val="2"/>
      <scheme val="minor"/>
    </font>
    <font>
      <b/>
      <i/>
      <sz val="12"/>
      <color theme="1"/>
      <name val="Arial Narrow"/>
      <family val="2"/>
    </font>
    <font>
      <b/>
      <sz val="12"/>
      <color theme="1"/>
      <name val="Arial Narrow"/>
      <family val="2"/>
    </font>
    <font>
      <sz val="9"/>
      <color theme="1"/>
      <name val="Arial Narrow"/>
      <family val="2"/>
    </font>
    <font>
      <b/>
      <sz val="9"/>
      <color indexed="8"/>
      <name val="Arial Narrow"/>
      <family val="2"/>
    </font>
    <font>
      <b/>
      <i/>
      <sz val="14"/>
      <name val="Calibri"/>
      <family val="2"/>
    </font>
    <font>
      <sz val="7"/>
      <color theme="1"/>
      <name val="Arial"/>
      <family val="2"/>
    </font>
    <font>
      <sz val="12"/>
      <color indexed="8"/>
      <name val="Arial Narrow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12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102">
    <xf numFmtId="0" fontId="0" fillId="0" borderId="0" xfId="0"/>
    <xf numFmtId="0" fontId="0" fillId="2" borderId="0" xfId="0" applyFill="1"/>
    <xf numFmtId="0" fontId="6" fillId="2" borderId="2" xfId="0" applyFont="1" applyFill="1" applyBorder="1" applyAlignment="1">
      <alignment horizontal="center"/>
    </xf>
    <xf numFmtId="0" fontId="7" fillId="2" borderId="2" xfId="0" applyFont="1" applyFill="1" applyBorder="1" applyAlignment="1">
      <alignment horizontal="center"/>
    </xf>
    <xf numFmtId="0" fontId="7" fillId="2" borderId="8" xfId="0" applyFont="1" applyFill="1" applyBorder="1" applyAlignment="1">
      <alignment horizontal="center"/>
    </xf>
    <xf numFmtId="0" fontId="8" fillId="2" borderId="1" xfId="0" applyFont="1" applyFill="1" applyBorder="1"/>
    <xf numFmtId="0" fontId="9" fillId="2" borderId="2" xfId="0" applyFont="1" applyFill="1" applyBorder="1" applyAlignment="1">
      <alignment horizontal="center"/>
    </xf>
    <xf numFmtId="0" fontId="10" fillId="2" borderId="1" xfId="0" applyNumberFormat="1" applyFont="1" applyFill="1" applyBorder="1" applyAlignment="1">
      <alignment horizontal="center"/>
    </xf>
    <xf numFmtId="0" fontId="10" fillId="2" borderId="9" xfId="0" applyNumberFormat="1" applyFont="1" applyFill="1" applyBorder="1" applyAlignment="1">
      <alignment horizontal="center"/>
    </xf>
    <xf numFmtId="0" fontId="10" fillId="2" borderId="10" xfId="0" applyNumberFormat="1" applyFont="1" applyFill="1" applyBorder="1" applyAlignment="1">
      <alignment horizontal="center"/>
    </xf>
    <xf numFmtId="0" fontId="10" fillId="2" borderId="10" xfId="0" applyFont="1" applyFill="1" applyBorder="1" applyAlignment="1">
      <alignment horizontal="center"/>
    </xf>
    <xf numFmtId="0" fontId="10" fillId="2" borderId="11" xfId="0" applyNumberFormat="1" applyFont="1" applyFill="1" applyBorder="1" applyAlignment="1">
      <alignment horizontal="center"/>
    </xf>
    <xf numFmtId="0" fontId="9" fillId="2" borderId="12" xfId="0" applyNumberFormat="1" applyFont="1" applyFill="1" applyBorder="1" applyAlignment="1">
      <alignment horizontal="center"/>
    </xf>
    <xf numFmtId="0" fontId="10" fillId="2" borderId="12" xfId="0" applyNumberFormat="1" applyFont="1" applyFill="1" applyBorder="1" applyAlignment="1">
      <alignment horizontal="center"/>
    </xf>
    <xf numFmtId="0" fontId="8" fillId="2" borderId="8" xfId="0" applyFont="1" applyFill="1" applyBorder="1"/>
    <xf numFmtId="0" fontId="10" fillId="2" borderId="8" xfId="0" applyNumberFormat="1" applyFont="1" applyFill="1" applyBorder="1" applyAlignment="1">
      <alignment horizontal="center"/>
    </xf>
    <xf numFmtId="0" fontId="10" fillId="2" borderId="8" xfId="0" applyFont="1" applyFill="1" applyBorder="1" applyAlignment="1">
      <alignment horizontal="center"/>
    </xf>
    <xf numFmtId="0" fontId="9" fillId="2" borderId="8" xfId="0" applyFont="1" applyFill="1" applyBorder="1" applyAlignment="1">
      <alignment horizontal="center"/>
    </xf>
    <xf numFmtId="0" fontId="9" fillId="2" borderId="8" xfId="0" applyNumberFormat="1" applyFont="1" applyFill="1" applyBorder="1" applyAlignment="1">
      <alignment horizontal="center"/>
    </xf>
    <xf numFmtId="0" fontId="11" fillId="2" borderId="8" xfId="1" applyFont="1" applyFill="1" applyBorder="1"/>
    <xf numFmtId="0" fontId="9" fillId="2" borderId="8" xfId="1" applyFont="1" applyFill="1" applyBorder="1" applyAlignment="1">
      <alignment horizontal="center"/>
    </xf>
    <xf numFmtId="0" fontId="12" fillId="2" borderId="8" xfId="0" applyFont="1" applyFill="1" applyBorder="1"/>
    <xf numFmtId="0" fontId="13" fillId="2" borderId="0" xfId="0" applyFont="1" applyFill="1" applyBorder="1"/>
    <xf numFmtId="0" fontId="0" fillId="2" borderId="0" xfId="0" applyFill="1" applyAlignment="1">
      <alignment horizontal="center"/>
    </xf>
    <xf numFmtId="0" fontId="14" fillId="2" borderId="0" xfId="0" applyFont="1" applyFill="1" applyAlignment="1">
      <alignment horizontal="left"/>
    </xf>
    <xf numFmtId="0" fontId="15" fillId="2" borderId="0" xfId="0" applyFont="1" applyFill="1" applyAlignment="1">
      <alignment horizontal="left"/>
    </xf>
    <xf numFmtId="0" fontId="16" fillId="2" borderId="0" xfId="0" applyFont="1" applyFill="1" applyBorder="1"/>
    <xf numFmtId="0" fontId="21" fillId="2" borderId="0" xfId="0" applyFont="1" applyFill="1" applyBorder="1"/>
    <xf numFmtId="0" fontId="0" fillId="2" borderId="0" xfId="0" applyFill="1" applyBorder="1" applyAlignment="1">
      <alignment horizontal="center"/>
    </xf>
    <xf numFmtId="0" fontId="10" fillId="2" borderId="13" xfId="0" applyNumberFormat="1" applyFont="1" applyFill="1" applyBorder="1" applyAlignment="1">
      <alignment horizontal="center"/>
    </xf>
    <xf numFmtId="0" fontId="10" fillId="2" borderId="14" xfId="0" applyNumberFormat="1" applyFont="1" applyFill="1" applyBorder="1" applyAlignment="1">
      <alignment horizontal="center"/>
    </xf>
    <xf numFmtId="0" fontId="10" fillId="2" borderId="14" xfId="0" applyFont="1" applyFill="1" applyBorder="1" applyAlignment="1">
      <alignment horizontal="center"/>
    </xf>
    <xf numFmtId="0" fontId="10" fillId="2" borderId="4" xfId="0" applyNumberFormat="1" applyFont="1" applyFill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22" fillId="2" borderId="0" xfId="0" applyFont="1" applyFill="1" applyAlignment="1">
      <alignment horizontal="center"/>
    </xf>
    <xf numFmtId="0" fontId="23" fillId="2" borderId="0" xfId="0" applyFont="1" applyFill="1" applyAlignment="1">
      <alignment horizontal="left"/>
    </xf>
    <xf numFmtId="0" fontId="25" fillId="2" borderId="8" xfId="0" applyFont="1" applyFill="1" applyBorder="1"/>
    <xf numFmtId="0" fontId="25" fillId="2" borderId="8" xfId="0" applyFont="1" applyFill="1" applyBorder="1" applyAlignment="1">
      <alignment horizontal="center"/>
    </xf>
    <xf numFmtId="0" fontId="25" fillId="2" borderId="2" xfId="0" applyFont="1" applyFill="1" applyBorder="1" applyAlignment="1">
      <alignment horizontal="center"/>
    </xf>
    <xf numFmtId="0" fontId="26" fillId="2" borderId="8" xfId="0" applyNumberFormat="1" applyFont="1" applyFill="1" applyBorder="1" applyAlignment="1">
      <alignment horizontal="center"/>
    </xf>
    <xf numFmtId="0" fontId="26" fillId="2" borderId="2" xfId="0" applyNumberFormat="1" applyFont="1" applyFill="1" applyBorder="1" applyAlignment="1">
      <alignment horizontal="center"/>
    </xf>
    <xf numFmtId="0" fontId="27" fillId="2" borderId="0" xfId="0" applyFont="1" applyFill="1" applyBorder="1"/>
    <xf numFmtId="0" fontId="25" fillId="2" borderId="0" xfId="0" applyFont="1" applyFill="1"/>
    <xf numFmtId="0" fontId="28" fillId="2" borderId="0" xfId="0" applyFont="1" applyFill="1"/>
    <xf numFmtId="0" fontId="25" fillId="2" borderId="0" xfId="0" applyFont="1" applyFill="1" applyBorder="1" applyAlignment="1">
      <alignment horizontal="center"/>
    </xf>
    <xf numFmtId="0" fontId="25" fillId="2" borderId="0" xfId="0" applyFont="1" applyFill="1" applyBorder="1"/>
    <xf numFmtId="0" fontId="29" fillId="2" borderId="0" xfId="0" applyFont="1" applyFill="1" applyAlignment="1">
      <alignment horizontal="center"/>
    </xf>
    <xf numFmtId="0" fontId="29" fillId="2" borderId="0" xfId="0" applyFont="1" applyFill="1" applyAlignment="1">
      <alignment horizontal="left"/>
    </xf>
    <xf numFmtId="0" fontId="29" fillId="2" borderId="0" xfId="0" applyFont="1" applyFill="1"/>
    <xf numFmtId="0" fontId="30" fillId="2" borderId="0" xfId="0" applyFont="1" applyFill="1" applyBorder="1" applyAlignment="1"/>
    <xf numFmtId="0" fontId="30" fillId="2" borderId="0" xfId="0" applyFont="1" applyFill="1" applyAlignment="1">
      <alignment horizontal="center"/>
    </xf>
    <xf numFmtId="0" fontId="29" fillId="2" borderId="5" xfId="0" applyFont="1" applyFill="1" applyBorder="1" applyAlignment="1">
      <alignment horizontal="center"/>
    </xf>
    <xf numFmtId="0" fontId="29" fillId="2" borderId="20" xfId="0" applyFont="1" applyFill="1" applyBorder="1" applyAlignment="1">
      <alignment horizontal="center"/>
    </xf>
    <xf numFmtId="0" fontId="29" fillId="2" borderId="21" xfId="0" applyFont="1" applyFill="1" applyBorder="1" applyAlignment="1">
      <alignment horizontal="center"/>
    </xf>
    <xf numFmtId="0" fontId="29" fillId="2" borderId="22" xfId="0" applyFont="1" applyFill="1" applyBorder="1" applyAlignment="1">
      <alignment horizontal="center"/>
    </xf>
    <xf numFmtId="0" fontId="32" fillId="2" borderId="0" xfId="0" applyFont="1" applyFill="1" applyBorder="1"/>
    <xf numFmtId="0" fontId="1" fillId="2" borderId="0" xfId="0" applyFont="1" applyFill="1" applyBorder="1" applyAlignment="1">
      <alignment horizontal="center"/>
    </xf>
    <xf numFmtId="0" fontId="35" fillId="2" borderId="0" xfId="0" applyFont="1" applyFill="1" applyAlignment="1">
      <alignment horizontal="center"/>
    </xf>
    <xf numFmtId="0" fontId="10" fillId="2" borderId="5" xfId="0" applyNumberFormat="1" applyFont="1" applyFill="1" applyBorder="1" applyAlignment="1">
      <alignment horizontal="center"/>
    </xf>
    <xf numFmtId="0" fontId="10" fillId="2" borderId="19" xfId="0" applyNumberFormat="1" applyFont="1" applyFill="1" applyBorder="1" applyAlignment="1">
      <alignment horizontal="center"/>
    </xf>
    <xf numFmtId="0" fontId="10" fillId="2" borderId="19" xfId="0" applyFont="1" applyFill="1" applyBorder="1" applyAlignment="1">
      <alignment horizontal="center"/>
    </xf>
    <xf numFmtId="0" fontId="22" fillId="2" borderId="0" xfId="0" applyFont="1" applyFill="1" applyAlignment="1">
      <alignment horizontal="right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34" fillId="2" borderId="0" xfId="0" applyFont="1" applyFill="1" applyBorder="1" applyAlignment="1">
      <alignment horizontal="center"/>
    </xf>
    <xf numFmtId="0" fontId="31" fillId="4" borderId="8" xfId="0" applyFont="1" applyFill="1" applyBorder="1" applyAlignment="1">
      <alignment horizontal="center"/>
    </xf>
    <xf numFmtId="0" fontId="31" fillId="4" borderId="18" xfId="0" applyFont="1" applyFill="1" applyBorder="1" applyAlignment="1">
      <alignment horizontal="center"/>
    </xf>
    <xf numFmtId="0" fontId="31" fillId="4" borderId="16" xfId="0" applyFont="1" applyFill="1" applyBorder="1" applyAlignment="1">
      <alignment horizontal="center"/>
    </xf>
    <xf numFmtId="0" fontId="5" fillId="4" borderId="19" xfId="0" applyFont="1" applyFill="1" applyBorder="1" applyAlignment="1">
      <alignment horizontal="center"/>
    </xf>
    <xf numFmtId="0" fontId="24" fillId="3" borderId="15" xfId="0" applyFont="1" applyFill="1" applyBorder="1" applyAlignment="1">
      <alignment horizontal="center"/>
    </xf>
    <xf numFmtId="0" fontId="24" fillId="3" borderId="16" xfId="0" applyFont="1" applyFill="1" applyBorder="1" applyAlignment="1">
      <alignment horizontal="center"/>
    </xf>
    <xf numFmtId="0" fontId="24" fillId="3" borderId="17" xfId="0" applyFont="1" applyFill="1" applyBorder="1" applyAlignment="1">
      <alignment horizontal="center"/>
    </xf>
    <xf numFmtId="0" fontId="24" fillId="3" borderId="8" xfId="0" applyFont="1" applyFill="1" applyBorder="1" applyAlignment="1">
      <alignment horizontal="center"/>
    </xf>
    <xf numFmtId="0" fontId="25" fillId="3" borderId="8" xfId="0" applyFont="1" applyFill="1" applyBorder="1" applyAlignment="1">
      <alignment horizontal="center"/>
    </xf>
    <xf numFmtId="0" fontId="25" fillId="3" borderId="2" xfId="0" applyFont="1" applyFill="1" applyBorder="1" applyAlignment="1">
      <alignment horizontal="center"/>
    </xf>
    <xf numFmtId="0" fontId="3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3" fillId="3" borderId="5" xfId="0" applyFont="1" applyFill="1" applyBorder="1" applyAlignment="1">
      <alignment horizontal="center" vertical="center" wrapText="1"/>
    </xf>
    <xf numFmtId="0" fontId="33" fillId="3" borderId="8" xfId="0" applyFont="1" applyFill="1" applyBorder="1" applyAlignment="1">
      <alignment horizontal="center"/>
    </xf>
    <xf numFmtId="0" fontId="36" fillId="3" borderId="8" xfId="0" applyFont="1" applyFill="1" applyBorder="1" applyAlignment="1">
      <alignment horizontal="center"/>
    </xf>
    <xf numFmtId="0" fontId="36" fillId="3" borderId="4" xfId="0" applyFont="1" applyFill="1" applyBorder="1" applyAlignment="1">
      <alignment horizontal="center"/>
    </xf>
    <xf numFmtId="0" fontId="37" fillId="3" borderId="4" xfId="0" applyFont="1" applyFill="1" applyBorder="1" applyAlignment="1">
      <alignment horizontal="center"/>
    </xf>
    <xf numFmtId="0" fontId="37" fillId="3" borderId="23" xfId="0" applyFont="1" applyFill="1" applyBorder="1" applyAlignment="1">
      <alignment horizontal="center"/>
    </xf>
    <xf numFmtId="0" fontId="37" fillId="3" borderId="24" xfId="0" applyFont="1" applyFill="1" applyBorder="1" applyAlignment="1">
      <alignment horizontal="center"/>
    </xf>
    <xf numFmtId="0" fontId="40" fillId="3" borderId="2" xfId="0" applyFont="1" applyFill="1" applyBorder="1" applyAlignment="1">
      <alignment horizontal="center"/>
    </xf>
    <xf numFmtId="0" fontId="39" fillId="3" borderId="8" xfId="0" applyFont="1" applyFill="1" applyBorder="1" applyAlignment="1">
      <alignment horizontal="center"/>
    </xf>
    <xf numFmtId="0" fontId="38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 vertical="center" wrapText="1"/>
    </xf>
    <xf numFmtId="0" fontId="3" fillId="3" borderId="1" xfId="0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 wrapText="1"/>
    </xf>
    <xf numFmtId="0" fontId="2" fillId="3" borderId="5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/>
    </xf>
    <xf numFmtId="0" fontId="4" fillId="3" borderId="2" xfId="0" applyFont="1" applyFill="1" applyBorder="1" applyAlignment="1">
      <alignment horizontal="center"/>
    </xf>
    <xf numFmtId="0" fontId="5" fillId="3" borderId="2" xfId="0" applyFont="1" applyFill="1" applyBorder="1" applyAlignment="1">
      <alignment horizontal="center"/>
    </xf>
    <xf numFmtId="0" fontId="5" fillId="3" borderId="6" xfId="0" applyFont="1" applyFill="1" applyBorder="1" applyAlignment="1">
      <alignment horizontal="center"/>
    </xf>
    <xf numFmtId="0" fontId="5" fillId="3" borderId="7" xfId="0" applyFont="1" applyFill="1" applyBorder="1" applyAlignment="1">
      <alignment horizontal="center"/>
    </xf>
    <xf numFmtId="0" fontId="22" fillId="2" borderId="0" xfId="0" applyFont="1" applyFill="1"/>
  </cellXfs>
  <cellStyles count="2">
    <cellStyle name="Normal" xfId="0" builtinId="0"/>
    <cellStyle name="Normal_Hoja1" xfId="1"/>
  </cellStyles>
  <dxfs count="0"/>
  <tableStyles count="0" defaultTableStyle="TableStyleMedium2" defaultPivotStyle="PivotStyleLight16"/>
  <colors>
    <mruColors>
      <color rgb="FF009999"/>
      <color rgb="FFFF00FF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:V38"/>
  <sheetViews>
    <sheetView tabSelected="1" workbookViewId="0">
      <selection activeCell="G33" sqref="G33"/>
    </sheetView>
  </sheetViews>
  <sheetFormatPr baseColWidth="10" defaultRowHeight="15" x14ac:dyDescent="0.25"/>
  <cols>
    <col min="1" max="1" width="5.140625" style="1" customWidth="1"/>
    <col min="2" max="2" width="26.42578125" customWidth="1"/>
    <col min="4" max="6" width="9.28515625" customWidth="1"/>
    <col min="9" max="11" width="9" customWidth="1"/>
  </cols>
  <sheetData>
    <row r="1" spans="2:22" x14ac:dyDescent="0.25"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</row>
    <row r="2" spans="2:22" ht="16.5" x14ac:dyDescent="0.3"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1"/>
    </row>
    <row r="3" spans="2:22" ht="18.75" x14ac:dyDescent="0.3">
      <c r="B3" s="64" t="s">
        <v>48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"/>
      <c r="Q3" s="1"/>
      <c r="R3" s="1"/>
      <c r="S3" s="1"/>
      <c r="T3" s="1"/>
      <c r="U3" s="1"/>
      <c r="V3" s="1"/>
    </row>
    <row r="4" spans="2:22" ht="16.5" x14ac:dyDescent="0.3">
      <c r="B4" s="63" t="s">
        <v>49</v>
      </c>
      <c r="C4" s="63"/>
      <c r="D4" s="63"/>
      <c r="E4" s="63"/>
      <c r="F4" s="63"/>
      <c r="G4" s="63"/>
      <c r="H4" s="63"/>
      <c r="I4" s="63"/>
      <c r="J4" s="63"/>
      <c r="K4" s="63"/>
      <c r="L4" s="63"/>
      <c r="M4" s="63"/>
      <c r="N4" s="63"/>
      <c r="O4" s="1"/>
      <c r="P4" s="1"/>
      <c r="Q4" s="1"/>
      <c r="R4" s="1"/>
      <c r="S4" s="1"/>
      <c r="T4" s="1"/>
      <c r="U4" s="1"/>
      <c r="V4" s="1"/>
    </row>
    <row r="5" spans="2:22" ht="17.25" thickBot="1" x14ac:dyDescent="0.35">
      <c r="B5" s="56"/>
      <c r="C5" s="56"/>
      <c r="D5" s="56"/>
      <c r="E5" s="56"/>
      <c r="F5" s="56"/>
      <c r="G5" s="56"/>
      <c r="H5" s="56"/>
      <c r="I5" s="56"/>
      <c r="J5" s="56"/>
      <c r="K5" s="56"/>
      <c r="L5" s="56"/>
      <c r="M5" s="56"/>
      <c r="N5" s="56"/>
      <c r="O5" s="1"/>
      <c r="P5" s="1"/>
      <c r="Q5" s="1"/>
      <c r="R5" s="1"/>
      <c r="S5" s="1"/>
      <c r="T5" s="1"/>
      <c r="U5" s="1"/>
      <c r="V5" s="1"/>
    </row>
    <row r="6" spans="2:22" ht="16.5" customHeight="1" thickBot="1" x14ac:dyDescent="0.3">
      <c r="B6" s="89" t="s">
        <v>2</v>
      </c>
      <c r="C6" s="90" t="s">
        <v>3</v>
      </c>
      <c r="D6" s="91" t="s">
        <v>4</v>
      </c>
      <c r="E6" s="92"/>
      <c r="F6" s="92"/>
      <c r="G6" s="92"/>
      <c r="H6" s="92"/>
      <c r="I6" s="92"/>
      <c r="J6" s="92"/>
      <c r="K6" s="92"/>
      <c r="L6" s="92"/>
      <c r="M6" s="92"/>
      <c r="N6" s="92"/>
      <c r="O6" s="93"/>
      <c r="P6" s="1"/>
      <c r="Q6" s="101"/>
      <c r="R6" s="1"/>
      <c r="S6" s="1"/>
      <c r="T6" s="1"/>
      <c r="U6" s="1"/>
      <c r="V6" s="1"/>
    </row>
    <row r="7" spans="2:22" ht="17.25" thickBot="1" x14ac:dyDescent="0.35">
      <c r="B7" s="94"/>
      <c r="C7" s="95"/>
      <c r="D7" s="96" t="s">
        <v>5</v>
      </c>
      <c r="E7" s="96" t="s">
        <v>6</v>
      </c>
      <c r="F7" s="96" t="s">
        <v>7</v>
      </c>
      <c r="G7" s="97" t="s">
        <v>8</v>
      </c>
      <c r="H7" s="97" t="s">
        <v>9</v>
      </c>
      <c r="I7" s="97" t="s">
        <v>10</v>
      </c>
      <c r="J7" s="98" t="s">
        <v>11</v>
      </c>
      <c r="K7" s="98" t="s">
        <v>12</v>
      </c>
      <c r="L7" s="98" t="s">
        <v>13</v>
      </c>
      <c r="M7" s="99" t="s">
        <v>14</v>
      </c>
      <c r="N7" s="100" t="s">
        <v>15</v>
      </c>
      <c r="O7" s="100" t="s">
        <v>16</v>
      </c>
      <c r="P7" s="1"/>
      <c r="Q7" s="1"/>
      <c r="R7" s="1"/>
      <c r="S7" s="1"/>
      <c r="T7" s="1"/>
      <c r="U7" s="1"/>
      <c r="V7" s="1"/>
    </row>
    <row r="8" spans="2:22" ht="21" customHeight="1" thickBot="1" x14ac:dyDescent="0.3">
      <c r="B8" s="2" t="s">
        <v>17</v>
      </c>
      <c r="C8" s="3">
        <f>SUM(C9:C28)</f>
        <v>3308</v>
      </c>
      <c r="D8" s="4">
        <f>SUM(D9:D28)</f>
        <v>337</v>
      </c>
      <c r="E8" s="4">
        <f>SUM(E9:E28)</f>
        <v>319</v>
      </c>
      <c r="F8" s="4">
        <f t="shared" ref="F8:H8" si="0">SUM(F9:F28)</f>
        <v>318</v>
      </c>
      <c r="G8" s="4">
        <f t="shared" si="0"/>
        <v>268</v>
      </c>
      <c r="H8" s="4">
        <f t="shared" si="0"/>
        <v>393</v>
      </c>
      <c r="I8" s="4">
        <f>SUM(I9:I28)</f>
        <v>291</v>
      </c>
      <c r="J8" s="4">
        <f t="shared" ref="J8:M8" si="1">SUM(J9:J28)</f>
        <v>156</v>
      </c>
      <c r="K8" s="4">
        <f t="shared" si="1"/>
        <v>226</v>
      </c>
      <c r="L8" s="4">
        <f>SUM(L9:L28)</f>
        <v>276</v>
      </c>
      <c r="M8" s="4">
        <f t="shared" si="1"/>
        <v>235</v>
      </c>
      <c r="N8" s="4">
        <f>SUM(N9:N28)</f>
        <v>268</v>
      </c>
      <c r="O8" s="4">
        <f>SUM(O9:O28)</f>
        <v>221</v>
      </c>
      <c r="P8" s="1"/>
      <c r="Q8" s="1"/>
      <c r="R8" s="1"/>
      <c r="S8" s="1"/>
      <c r="T8" s="1"/>
      <c r="U8" s="1"/>
      <c r="V8" s="1"/>
    </row>
    <row r="9" spans="2:22" ht="19.5" customHeight="1" thickBot="1" x14ac:dyDescent="0.3">
      <c r="B9" s="5" t="s">
        <v>18</v>
      </c>
      <c r="C9" s="6">
        <f>SUM(D9:O9)</f>
        <v>984</v>
      </c>
      <c r="D9" s="7">
        <v>109</v>
      </c>
      <c r="E9" s="7">
        <f>41+64</f>
        <v>105</v>
      </c>
      <c r="F9" s="7">
        <v>100</v>
      </c>
      <c r="G9" s="8">
        <f>54+34</f>
        <v>88</v>
      </c>
      <c r="H9" s="9">
        <v>98</v>
      </c>
      <c r="I9" s="9">
        <f>43+58</f>
        <v>101</v>
      </c>
      <c r="J9" s="10">
        <v>39</v>
      </c>
      <c r="K9" s="11">
        <v>49</v>
      </c>
      <c r="L9" s="11">
        <f>38+45</f>
        <v>83</v>
      </c>
      <c r="M9" s="12">
        <f>44+40</f>
        <v>84</v>
      </c>
      <c r="N9" s="13">
        <v>72</v>
      </c>
      <c r="O9" s="13">
        <v>56</v>
      </c>
      <c r="P9" s="1"/>
      <c r="Q9" s="1"/>
      <c r="R9" s="1"/>
      <c r="S9" s="1"/>
      <c r="T9" s="1"/>
      <c r="U9" s="1"/>
      <c r="V9" s="1"/>
    </row>
    <row r="10" spans="2:22" ht="19.5" customHeight="1" thickBot="1" x14ac:dyDescent="0.3">
      <c r="B10" s="14" t="s">
        <v>19</v>
      </c>
      <c r="C10" s="6">
        <f t="shared" ref="C10:C28" si="2">SUM(D10:O10)</f>
        <v>568</v>
      </c>
      <c r="D10" s="15">
        <v>51</v>
      </c>
      <c r="E10" s="15">
        <v>46</v>
      </c>
      <c r="F10" s="16">
        <v>51</v>
      </c>
      <c r="G10" s="16">
        <v>42</v>
      </c>
      <c r="H10" s="16">
        <v>55</v>
      </c>
      <c r="I10" s="16">
        <v>39</v>
      </c>
      <c r="J10" s="16">
        <v>38</v>
      </c>
      <c r="K10" s="16">
        <v>55</v>
      </c>
      <c r="L10" s="16">
        <v>49</v>
      </c>
      <c r="M10" s="17">
        <v>41</v>
      </c>
      <c r="N10" s="16">
        <v>52</v>
      </c>
      <c r="O10" s="16">
        <v>49</v>
      </c>
      <c r="P10" s="1"/>
      <c r="Q10" s="1"/>
      <c r="R10" s="1"/>
      <c r="S10" s="1"/>
      <c r="T10" s="1"/>
      <c r="U10" s="1"/>
      <c r="V10" s="1"/>
    </row>
    <row r="11" spans="2:22" ht="19.5" customHeight="1" thickBot="1" x14ac:dyDescent="0.3">
      <c r="B11" s="14" t="s">
        <v>20</v>
      </c>
      <c r="C11" s="6">
        <f t="shared" si="2"/>
        <v>306</v>
      </c>
      <c r="D11" s="15">
        <v>22</v>
      </c>
      <c r="E11" s="15">
        <v>24</v>
      </c>
      <c r="F11" s="15">
        <v>18</v>
      </c>
      <c r="G11" s="15">
        <v>15</v>
      </c>
      <c r="H11" s="15">
        <v>118</v>
      </c>
      <c r="I11" s="15">
        <v>17</v>
      </c>
      <c r="J11" s="16">
        <v>5</v>
      </c>
      <c r="K11" s="15">
        <v>15</v>
      </c>
      <c r="L11" s="15">
        <v>20</v>
      </c>
      <c r="M11" s="18">
        <v>20</v>
      </c>
      <c r="N11" s="15">
        <v>18</v>
      </c>
      <c r="O11" s="15">
        <v>14</v>
      </c>
      <c r="P11" s="1"/>
      <c r="Q11" s="1"/>
      <c r="R11" s="1"/>
      <c r="S11" s="1"/>
      <c r="T11" s="1"/>
      <c r="U11" s="1"/>
      <c r="V11" s="1"/>
    </row>
    <row r="12" spans="2:22" ht="19.5" customHeight="1" thickBot="1" x14ac:dyDescent="0.3">
      <c r="B12" s="14" t="s">
        <v>21</v>
      </c>
      <c r="C12" s="6">
        <f t="shared" si="2"/>
        <v>285</v>
      </c>
      <c r="D12" s="15">
        <v>31</v>
      </c>
      <c r="E12" s="15">
        <v>30</v>
      </c>
      <c r="F12" s="16">
        <v>31</v>
      </c>
      <c r="G12" s="16">
        <v>23</v>
      </c>
      <c r="H12" s="16">
        <v>26</v>
      </c>
      <c r="I12" s="16">
        <v>32</v>
      </c>
      <c r="J12" s="16">
        <v>10</v>
      </c>
      <c r="K12" s="16">
        <v>23</v>
      </c>
      <c r="L12" s="16">
        <v>26</v>
      </c>
      <c r="M12" s="17">
        <v>21</v>
      </c>
      <c r="N12" s="16">
        <v>22</v>
      </c>
      <c r="O12" s="16">
        <v>10</v>
      </c>
      <c r="P12" s="1"/>
      <c r="Q12" s="1"/>
      <c r="R12" s="1"/>
      <c r="S12" s="1"/>
      <c r="T12" s="1"/>
      <c r="U12" s="1"/>
      <c r="V12" s="1"/>
    </row>
    <row r="13" spans="2:22" ht="19.5" customHeight="1" thickBot="1" x14ac:dyDescent="0.3">
      <c r="B13" s="14" t="s">
        <v>22</v>
      </c>
      <c r="C13" s="6">
        <f t="shared" si="2"/>
        <v>286</v>
      </c>
      <c r="D13" s="15">
        <v>26</v>
      </c>
      <c r="E13" s="15">
        <v>18</v>
      </c>
      <c r="F13" s="15">
        <v>23</v>
      </c>
      <c r="G13" s="15">
        <v>26</v>
      </c>
      <c r="H13" s="15">
        <v>22</v>
      </c>
      <c r="I13" s="15">
        <v>19</v>
      </c>
      <c r="J13" s="16">
        <v>15</v>
      </c>
      <c r="K13" s="15">
        <v>36</v>
      </c>
      <c r="L13" s="15">
        <v>22</v>
      </c>
      <c r="M13" s="18">
        <v>23</v>
      </c>
      <c r="N13" s="15">
        <v>26</v>
      </c>
      <c r="O13" s="15">
        <v>30</v>
      </c>
      <c r="P13" s="1"/>
      <c r="Q13" s="1"/>
      <c r="R13" s="1"/>
      <c r="S13" s="1"/>
      <c r="T13" s="1"/>
      <c r="U13" s="1"/>
      <c r="V13" s="1"/>
    </row>
    <row r="14" spans="2:22" ht="19.5" customHeight="1" thickBot="1" x14ac:dyDescent="0.3">
      <c r="B14" s="14" t="s">
        <v>23</v>
      </c>
      <c r="C14" s="6">
        <f t="shared" si="2"/>
        <v>234</v>
      </c>
      <c r="D14" s="15">
        <v>19</v>
      </c>
      <c r="E14" s="15">
        <v>25</v>
      </c>
      <c r="F14" s="16">
        <v>20</v>
      </c>
      <c r="G14" s="16">
        <v>15</v>
      </c>
      <c r="H14" s="16">
        <v>20</v>
      </c>
      <c r="I14" s="16">
        <v>22</v>
      </c>
      <c r="J14" s="16">
        <v>14</v>
      </c>
      <c r="K14" s="16">
        <v>22</v>
      </c>
      <c r="L14" s="16">
        <v>28</v>
      </c>
      <c r="M14" s="17">
        <v>5</v>
      </c>
      <c r="N14" s="16">
        <v>22</v>
      </c>
      <c r="O14" s="16">
        <v>22</v>
      </c>
      <c r="P14" s="1"/>
      <c r="Q14" s="1"/>
      <c r="R14" s="1"/>
      <c r="S14" s="1"/>
      <c r="T14" s="1"/>
      <c r="U14" s="1"/>
      <c r="V14" s="1"/>
    </row>
    <row r="15" spans="2:22" ht="19.5" customHeight="1" thickBot="1" x14ac:dyDescent="0.3">
      <c r="B15" s="14" t="s">
        <v>24</v>
      </c>
      <c r="C15" s="6">
        <f t="shared" si="2"/>
        <v>176</v>
      </c>
      <c r="D15" s="15">
        <v>28</v>
      </c>
      <c r="E15" s="15">
        <v>19</v>
      </c>
      <c r="F15" s="15">
        <v>17</v>
      </c>
      <c r="G15" s="15">
        <v>17</v>
      </c>
      <c r="H15" s="15">
        <v>15</v>
      </c>
      <c r="I15" s="15">
        <v>28</v>
      </c>
      <c r="J15" s="16">
        <v>0</v>
      </c>
      <c r="K15" s="15">
        <v>3</v>
      </c>
      <c r="L15" s="15">
        <v>17</v>
      </c>
      <c r="M15" s="18">
        <v>7</v>
      </c>
      <c r="N15" s="15">
        <v>13</v>
      </c>
      <c r="O15" s="15">
        <v>12</v>
      </c>
      <c r="P15" s="1"/>
      <c r="Q15" s="1"/>
      <c r="R15" s="1"/>
      <c r="S15" s="1"/>
      <c r="T15" s="1"/>
      <c r="U15" s="1"/>
      <c r="V15" s="1"/>
    </row>
    <row r="16" spans="2:22" ht="19.5" customHeight="1" thickBot="1" x14ac:dyDescent="0.3">
      <c r="B16" s="14" t="s">
        <v>25</v>
      </c>
      <c r="C16" s="6">
        <f t="shared" si="2"/>
        <v>160</v>
      </c>
      <c r="D16" s="15">
        <v>10</v>
      </c>
      <c r="E16" s="15">
        <v>19</v>
      </c>
      <c r="F16" s="15">
        <v>21</v>
      </c>
      <c r="G16" s="15">
        <v>14</v>
      </c>
      <c r="H16" s="15">
        <v>19</v>
      </c>
      <c r="I16" s="15">
        <v>8</v>
      </c>
      <c r="J16" s="16">
        <v>12</v>
      </c>
      <c r="K16" s="15">
        <v>11</v>
      </c>
      <c r="L16" s="15">
        <v>10</v>
      </c>
      <c r="M16" s="18">
        <v>12</v>
      </c>
      <c r="N16" s="15">
        <v>14</v>
      </c>
      <c r="O16" s="15">
        <v>10</v>
      </c>
      <c r="P16" s="1"/>
      <c r="Q16" s="1"/>
      <c r="R16" s="1"/>
      <c r="S16" s="1"/>
      <c r="T16" s="1"/>
      <c r="U16" s="1"/>
      <c r="V16" s="1"/>
    </row>
    <row r="17" spans="2:22" ht="19.5" customHeight="1" thickBot="1" x14ac:dyDescent="0.3">
      <c r="B17" s="14" t="s">
        <v>26</v>
      </c>
      <c r="C17" s="6">
        <f t="shared" si="2"/>
        <v>96</v>
      </c>
      <c r="D17" s="15">
        <v>4</v>
      </c>
      <c r="E17" s="15">
        <v>1</v>
      </c>
      <c r="F17" s="15">
        <v>6</v>
      </c>
      <c r="G17" s="15">
        <v>4</v>
      </c>
      <c r="H17" s="15">
        <v>3</v>
      </c>
      <c r="I17" s="15">
        <v>11</v>
      </c>
      <c r="J17" s="16">
        <v>22</v>
      </c>
      <c r="K17" s="15">
        <v>7</v>
      </c>
      <c r="L17" s="15">
        <v>11</v>
      </c>
      <c r="M17" s="18">
        <v>9</v>
      </c>
      <c r="N17" s="15">
        <v>13</v>
      </c>
      <c r="O17" s="15">
        <v>5</v>
      </c>
      <c r="P17" s="1"/>
      <c r="Q17" s="1"/>
      <c r="R17" s="1"/>
      <c r="S17" s="1"/>
      <c r="T17" s="1"/>
      <c r="U17" s="1"/>
      <c r="V17" s="1"/>
    </row>
    <row r="18" spans="2:22" ht="19.5" customHeight="1" thickBot="1" x14ac:dyDescent="0.3">
      <c r="B18" s="14" t="s">
        <v>27</v>
      </c>
      <c r="C18" s="6">
        <f t="shared" si="2"/>
        <v>97</v>
      </c>
      <c r="D18" s="15">
        <v>18</v>
      </c>
      <c r="E18" s="15">
        <v>13</v>
      </c>
      <c r="F18" s="16">
        <v>14</v>
      </c>
      <c r="G18" s="16">
        <v>10</v>
      </c>
      <c r="H18" s="16">
        <v>4</v>
      </c>
      <c r="I18" s="16">
        <v>8</v>
      </c>
      <c r="J18" s="16">
        <v>0</v>
      </c>
      <c r="K18" s="16">
        <v>4</v>
      </c>
      <c r="L18" s="16">
        <v>4</v>
      </c>
      <c r="M18" s="17">
        <v>5</v>
      </c>
      <c r="N18" s="16">
        <v>11</v>
      </c>
      <c r="O18" s="16">
        <v>6</v>
      </c>
      <c r="P18" s="1"/>
      <c r="Q18" s="1"/>
      <c r="R18" s="1"/>
      <c r="S18" s="1"/>
      <c r="T18" s="1"/>
      <c r="U18" s="1"/>
      <c r="V18" s="1"/>
    </row>
    <row r="19" spans="2:22" ht="19.5" customHeight="1" thickBot="1" x14ac:dyDescent="0.3">
      <c r="B19" s="14" t="s">
        <v>28</v>
      </c>
      <c r="C19" s="6">
        <f t="shared" si="2"/>
        <v>52</v>
      </c>
      <c r="D19" s="15">
        <v>5</v>
      </c>
      <c r="E19" s="15">
        <v>9</v>
      </c>
      <c r="F19" s="15">
        <v>6</v>
      </c>
      <c r="G19" s="15">
        <v>6</v>
      </c>
      <c r="H19" s="15">
        <v>8</v>
      </c>
      <c r="I19" s="15">
        <v>3</v>
      </c>
      <c r="J19" s="16">
        <v>0</v>
      </c>
      <c r="K19" s="15">
        <v>1</v>
      </c>
      <c r="L19" s="15">
        <v>2</v>
      </c>
      <c r="M19" s="18">
        <v>8</v>
      </c>
      <c r="N19" s="15">
        <v>1</v>
      </c>
      <c r="O19" s="15">
        <v>3</v>
      </c>
      <c r="P19" s="1"/>
      <c r="Q19" s="1"/>
      <c r="R19" s="1"/>
      <c r="S19" s="1"/>
      <c r="T19" s="1"/>
      <c r="U19" s="1"/>
      <c r="V19" s="1"/>
    </row>
    <row r="20" spans="2:22" ht="19.5" customHeight="1" thickBot="1" x14ac:dyDescent="0.3">
      <c r="B20" s="14" t="s">
        <v>29</v>
      </c>
      <c r="C20" s="6">
        <f t="shared" si="2"/>
        <v>25</v>
      </c>
      <c r="D20" s="15">
        <v>5</v>
      </c>
      <c r="E20" s="15">
        <v>6</v>
      </c>
      <c r="F20" s="16">
        <v>6</v>
      </c>
      <c r="G20" s="16">
        <v>3</v>
      </c>
      <c r="H20" s="16">
        <v>2</v>
      </c>
      <c r="I20" s="16">
        <v>3</v>
      </c>
      <c r="J20" s="16">
        <v>0</v>
      </c>
      <c r="K20" s="16">
        <v>0</v>
      </c>
      <c r="L20" s="16">
        <v>0</v>
      </c>
      <c r="M20" s="17">
        <v>0</v>
      </c>
      <c r="N20" s="16">
        <v>0</v>
      </c>
      <c r="O20" s="16">
        <v>0</v>
      </c>
      <c r="P20" s="1"/>
      <c r="Q20" s="1"/>
      <c r="R20" s="1"/>
      <c r="S20" s="1"/>
      <c r="T20" s="1"/>
      <c r="U20" s="1"/>
      <c r="V20" s="1"/>
    </row>
    <row r="21" spans="2:22" ht="19.5" customHeight="1" thickBot="1" x14ac:dyDescent="0.3">
      <c r="B21" s="19" t="s">
        <v>30</v>
      </c>
      <c r="C21" s="6">
        <f t="shared" si="2"/>
        <v>18</v>
      </c>
      <c r="D21" s="20">
        <v>4</v>
      </c>
      <c r="E21" s="20">
        <v>1</v>
      </c>
      <c r="F21" s="15">
        <v>2</v>
      </c>
      <c r="G21" s="15">
        <v>3</v>
      </c>
      <c r="H21" s="15">
        <v>1</v>
      </c>
      <c r="I21" s="15">
        <v>0</v>
      </c>
      <c r="J21" s="16">
        <v>1</v>
      </c>
      <c r="K21" s="15">
        <v>0</v>
      </c>
      <c r="L21" s="15">
        <v>1</v>
      </c>
      <c r="M21" s="18">
        <v>0</v>
      </c>
      <c r="N21" s="15">
        <v>2</v>
      </c>
      <c r="O21" s="15">
        <v>3</v>
      </c>
      <c r="P21" s="1"/>
      <c r="Q21" s="1"/>
      <c r="R21" s="1"/>
      <c r="S21" s="1"/>
      <c r="T21" s="1"/>
      <c r="U21" s="1"/>
      <c r="V21" s="1"/>
    </row>
    <row r="22" spans="2:22" ht="19.5" customHeight="1" thickBot="1" x14ac:dyDescent="0.3">
      <c r="B22" s="14" t="s">
        <v>31</v>
      </c>
      <c r="C22" s="6">
        <f t="shared" si="2"/>
        <v>9</v>
      </c>
      <c r="D22" s="15">
        <v>3</v>
      </c>
      <c r="E22" s="15">
        <v>1</v>
      </c>
      <c r="F22" s="15">
        <v>3</v>
      </c>
      <c r="G22" s="15">
        <v>0</v>
      </c>
      <c r="H22" s="15">
        <v>0</v>
      </c>
      <c r="I22" s="15">
        <v>0</v>
      </c>
      <c r="J22" s="16">
        <v>0</v>
      </c>
      <c r="K22" s="15">
        <v>0</v>
      </c>
      <c r="L22" s="15">
        <v>2</v>
      </c>
      <c r="M22" s="18">
        <v>0</v>
      </c>
      <c r="N22" s="15">
        <v>0</v>
      </c>
      <c r="O22" s="15">
        <v>0</v>
      </c>
      <c r="P22" s="1"/>
      <c r="Q22" s="1"/>
      <c r="R22" s="1"/>
      <c r="S22" s="1"/>
      <c r="T22" s="1"/>
      <c r="U22" s="1"/>
      <c r="V22" s="1"/>
    </row>
    <row r="23" spans="2:22" ht="19.5" customHeight="1" thickBot="1" x14ac:dyDescent="0.3">
      <c r="B23" s="14" t="s">
        <v>32</v>
      </c>
      <c r="C23" s="6">
        <f t="shared" si="2"/>
        <v>8</v>
      </c>
      <c r="D23" s="16">
        <v>1</v>
      </c>
      <c r="E23" s="16">
        <v>0</v>
      </c>
      <c r="F23" s="15">
        <v>0</v>
      </c>
      <c r="G23" s="15">
        <v>1</v>
      </c>
      <c r="H23" s="15">
        <v>2</v>
      </c>
      <c r="I23" s="15">
        <v>0</v>
      </c>
      <c r="J23" s="16">
        <v>0</v>
      </c>
      <c r="K23" s="15">
        <v>0</v>
      </c>
      <c r="L23" s="15">
        <v>1</v>
      </c>
      <c r="M23" s="18">
        <v>0</v>
      </c>
      <c r="N23" s="15">
        <v>2</v>
      </c>
      <c r="O23" s="15">
        <v>1</v>
      </c>
      <c r="P23" s="1"/>
      <c r="Q23" s="1"/>
      <c r="R23" s="1"/>
      <c r="S23" s="1"/>
      <c r="T23" s="1"/>
      <c r="U23" s="1"/>
      <c r="V23" s="1"/>
    </row>
    <row r="24" spans="2:22" ht="19.5" customHeight="1" thickBot="1" x14ac:dyDescent="0.3">
      <c r="B24" s="14" t="s">
        <v>33</v>
      </c>
      <c r="C24" s="6">
        <f t="shared" si="2"/>
        <v>3</v>
      </c>
      <c r="D24" s="16">
        <v>0</v>
      </c>
      <c r="E24" s="16">
        <v>2</v>
      </c>
      <c r="F24" s="15">
        <v>0</v>
      </c>
      <c r="G24" s="15">
        <v>1</v>
      </c>
      <c r="H24" s="15">
        <v>0</v>
      </c>
      <c r="I24" s="15">
        <v>0</v>
      </c>
      <c r="J24" s="16">
        <v>0</v>
      </c>
      <c r="K24" s="15">
        <v>0</v>
      </c>
      <c r="L24" s="15">
        <v>0</v>
      </c>
      <c r="M24" s="18">
        <v>0</v>
      </c>
      <c r="N24" s="15">
        <v>0</v>
      </c>
      <c r="O24" s="15">
        <v>0</v>
      </c>
      <c r="P24" s="1"/>
      <c r="Q24" s="1"/>
      <c r="R24" s="1"/>
      <c r="S24" s="1"/>
      <c r="T24" s="1"/>
      <c r="U24" s="1"/>
      <c r="V24" s="1"/>
    </row>
    <row r="25" spans="2:22" ht="19.5" customHeight="1" thickBot="1" x14ac:dyDescent="0.3">
      <c r="B25" s="21" t="s">
        <v>34</v>
      </c>
      <c r="C25" s="6">
        <f t="shared" si="2"/>
        <v>1</v>
      </c>
      <c r="D25" s="15">
        <v>1</v>
      </c>
      <c r="E25" s="15">
        <v>0</v>
      </c>
      <c r="F25" s="16">
        <v>0</v>
      </c>
      <c r="G25" s="16">
        <v>0</v>
      </c>
      <c r="H25" s="16">
        <v>0</v>
      </c>
      <c r="I25" s="16">
        <v>0</v>
      </c>
      <c r="J25" s="16">
        <v>0</v>
      </c>
      <c r="K25" s="16">
        <v>0</v>
      </c>
      <c r="L25" s="16">
        <v>0</v>
      </c>
      <c r="M25" s="16">
        <v>0</v>
      </c>
      <c r="N25" s="16">
        <v>0</v>
      </c>
      <c r="O25" s="16">
        <v>0</v>
      </c>
      <c r="P25" s="1"/>
      <c r="Q25" s="1"/>
      <c r="R25" s="1"/>
      <c r="S25" s="1"/>
      <c r="T25" s="1"/>
      <c r="U25" s="1"/>
      <c r="V25" s="1"/>
    </row>
    <row r="26" spans="2:22" ht="19.5" customHeight="1" thickBot="1" x14ac:dyDescent="0.3">
      <c r="B26" s="19" t="s">
        <v>35</v>
      </c>
      <c r="C26" s="6">
        <f t="shared" si="2"/>
        <v>0</v>
      </c>
      <c r="D26" s="20">
        <v>0</v>
      </c>
      <c r="E26" s="20">
        <v>0</v>
      </c>
      <c r="F26" s="20">
        <v>0</v>
      </c>
      <c r="G26" s="20">
        <v>0</v>
      </c>
      <c r="H26" s="20">
        <v>0</v>
      </c>
      <c r="I26" s="20">
        <v>0</v>
      </c>
      <c r="J26" s="20">
        <v>0</v>
      </c>
      <c r="K26" s="20">
        <v>0</v>
      </c>
      <c r="L26" s="20">
        <v>0</v>
      </c>
      <c r="M26" s="18">
        <v>0</v>
      </c>
      <c r="N26" s="15">
        <v>0</v>
      </c>
      <c r="O26" s="15">
        <v>0</v>
      </c>
      <c r="P26" s="1"/>
      <c r="Q26" s="1"/>
      <c r="R26" s="1"/>
      <c r="S26" s="1"/>
      <c r="T26" s="1"/>
      <c r="U26" s="1"/>
      <c r="V26" s="1"/>
    </row>
    <row r="27" spans="2:22" ht="19.5" customHeight="1" thickBot="1" x14ac:dyDescent="0.3">
      <c r="B27" s="14" t="s">
        <v>36</v>
      </c>
      <c r="C27" s="6">
        <f t="shared" si="2"/>
        <v>0</v>
      </c>
      <c r="D27" s="16">
        <v>0</v>
      </c>
      <c r="E27" s="16">
        <v>0</v>
      </c>
      <c r="F27" s="15">
        <v>0</v>
      </c>
      <c r="G27" s="15">
        <v>0</v>
      </c>
      <c r="H27" s="15">
        <v>0</v>
      </c>
      <c r="I27" s="15">
        <v>0</v>
      </c>
      <c r="J27" s="16">
        <v>0</v>
      </c>
      <c r="K27" s="15">
        <v>0</v>
      </c>
      <c r="L27" s="15">
        <v>0</v>
      </c>
      <c r="M27" s="18">
        <v>0</v>
      </c>
      <c r="N27" s="15">
        <v>0</v>
      </c>
      <c r="O27" s="15">
        <v>0</v>
      </c>
      <c r="P27" s="1"/>
      <c r="Q27" s="1"/>
      <c r="R27" s="1"/>
      <c r="S27" s="1"/>
      <c r="T27" s="1"/>
      <c r="U27" s="1"/>
      <c r="V27" s="1"/>
    </row>
    <row r="28" spans="2:22" ht="19.5" customHeight="1" thickBot="1" x14ac:dyDescent="0.3">
      <c r="B28" s="14" t="s">
        <v>37</v>
      </c>
      <c r="C28" s="6">
        <f t="shared" si="2"/>
        <v>0</v>
      </c>
      <c r="D28" s="15">
        <v>0</v>
      </c>
      <c r="E28" s="15">
        <v>0</v>
      </c>
      <c r="F28" s="16">
        <v>0</v>
      </c>
      <c r="G28" s="16">
        <v>0</v>
      </c>
      <c r="H28" s="16">
        <v>0</v>
      </c>
      <c r="I28" s="16">
        <v>0</v>
      </c>
      <c r="J28" s="16">
        <v>0</v>
      </c>
      <c r="K28" s="16">
        <v>0</v>
      </c>
      <c r="L28" s="16">
        <v>0</v>
      </c>
      <c r="M28" s="17">
        <v>0</v>
      </c>
      <c r="N28" s="16">
        <v>0</v>
      </c>
      <c r="O28" s="16">
        <v>0</v>
      </c>
      <c r="P28" s="1"/>
      <c r="Q28" s="1"/>
      <c r="R28" s="1"/>
      <c r="S28" s="1"/>
      <c r="T28" s="1"/>
      <c r="U28" s="1"/>
      <c r="V28" s="1"/>
    </row>
    <row r="29" spans="2:22" x14ac:dyDescent="0.25">
      <c r="B29" s="22" t="s">
        <v>38</v>
      </c>
      <c r="C29" s="1"/>
      <c r="D29" s="1"/>
      <c r="E29" s="23"/>
      <c r="F29" s="1"/>
      <c r="G29" s="23"/>
      <c r="H29" s="23"/>
      <c r="I29" s="24"/>
      <c r="J29" s="23"/>
      <c r="K29" s="25"/>
      <c r="L29" s="26" t="s">
        <v>39</v>
      </c>
      <c r="M29" s="23"/>
      <c r="N29" s="23"/>
      <c r="O29" s="1"/>
      <c r="P29" s="1"/>
      <c r="Q29" s="1"/>
      <c r="R29" s="1"/>
      <c r="S29" s="1"/>
      <c r="T29" s="1"/>
      <c r="U29" s="1"/>
      <c r="V29" s="1"/>
    </row>
    <row r="30" spans="2:22" x14ac:dyDescent="0.25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</row>
    <row r="31" spans="2:22" x14ac:dyDescent="0.25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  <row r="32" spans="2:22" x14ac:dyDescent="0.25">
      <c r="B32" s="1"/>
      <c r="C32" s="1" t="s">
        <v>52</v>
      </c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</row>
    <row r="33" spans="2:22" x14ac:dyDescent="0.25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</row>
    <row r="34" spans="2:22" x14ac:dyDescent="0.25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</row>
    <row r="35" spans="2:22" x14ac:dyDescent="0.25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</row>
    <row r="36" spans="2:22" x14ac:dyDescent="0.25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</row>
    <row r="37" spans="2:22" x14ac:dyDescent="0.25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</row>
    <row r="38" spans="2:22" x14ac:dyDescent="0.25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</row>
  </sheetData>
  <mergeCells count="6">
    <mergeCell ref="D6:O6"/>
    <mergeCell ref="C6:C7"/>
    <mergeCell ref="B6:B7"/>
    <mergeCell ref="B2:N2"/>
    <mergeCell ref="B4:N4"/>
    <mergeCell ref="B3:O3"/>
  </mergeCells>
  <pageMargins left="0.70866141732283472" right="0.70866141732283472" top="0.74803149606299213" bottom="0.74803149606299213" header="0.31496062992125984" footer="0.31496062992125984"/>
  <pageSetup paperSize="9" scale="70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2D050"/>
  </sheetPr>
  <dimension ref="A1:S36"/>
  <sheetViews>
    <sheetView workbookViewId="0">
      <selection activeCell="S18" sqref="S18"/>
    </sheetView>
  </sheetViews>
  <sheetFormatPr baseColWidth="10" defaultRowHeight="15" x14ac:dyDescent="0.25"/>
  <cols>
    <col min="1" max="1" width="4.85546875" customWidth="1"/>
    <col min="2" max="2" width="32.5703125" customWidth="1"/>
  </cols>
  <sheetData>
    <row r="1" spans="1:19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</row>
    <row r="2" spans="1:19" ht="16.5" x14ac:dyDescent="0.3">
      <c r="A2" s="1"/>
      <c r="B2" s="63" t="s">
        <v>0</v>
      </c>
      <c r="C2" s="63"/>
      <c r="D2" s="63"/>
      <c r="E2" s="63"/>
      <c r="F2" s="63"/>
      <c r="G2" s="63"/>
      <c r="H2" s="63"/>
      <c r="I2" s="63"/>
      <c r="J2" s="63"/>
      <c r="K2" s="63"/>
      <c r="L2" s="63"/>
      <c r="M2" s="63"/>
      <c r="N2" s="63"/>
      <c r="O2" s="1"/>
      <c r="P2" s="1"/>
      <c r="Q2" s="1"/>
      <c r="R2" s="1"/>
      <c r="S2" s="1"/>
    </row>
    <row r="3" spans="1:19" ht="18.75" x14ac:dyDescent="0.3">
      <c r="A3" s="1"/>
      <c r="B3" s="64" t="s">
        <v>46</v>
      </c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64"/>
      <c r="P3" s="1"/>
      <c r="Q3" s="1"/>
      <c r="R3" s="1"/>
      <c r="S3" s="1"/>
    </row>
    <row r="4" spans="1:19" ht="18.75" x14ac:dyDescent="0.3">
      <c r="A4" s="1"/>
      <c r="B4" s="64" t="s">
        <v>47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1"/>
      <c r="Q4" s="1"/>
      <c r="R4" s="1"/>
      <c r="S4" s="1"/>
    </row>
    <row r="5" spans="1:19" ht="15.75" thickBot="1" x14ac:dyDescent="0.3">
      <c r="A5" s="1"/>
      <c r="B5" s="27"/>
      <c r="C5" s="1"/>
      <c r="D5" s="28"/>
      <c r="E5" s="23"/>
      <c r="F5" s="23"/>
      <c r="G5" s="23"/>
      <c r="H5" s="23"/>
      <c r="I5" s="23"/>
      <c r="J5" s="23"/>
      <c r="K5" s="23"/>
      <c r="L5" s="23"/>
      <c r="M5" s="23"/>
      <c r="N5" s="23"/>
      <c r="O5" s="23"/>
      <c r="P5" s="1"/>
      <c r="Q5" s="1"/>
      <c r="R5" s="1"/>
      <c r="S5" s="1"/>
    </row>
    <row r="6" spans="1:19" ht="21.75" customHeight="1" thickBot="1" x14ac:dyDescent="0.3">
      <c r="A6" s="1"/>
      <c r="B6" s="75" t="s">
        <v>2</v>
      </c>
      <c r="C6" s="76">
        <v>2017</v>
      </c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8"/>
      <c r="P6" s="1"/>
      <c r="Q6" s="1"/>
      <c r="R6" s="1"/>
      <c r="S6" s="1"/>
    </row>
    <row r="7" spans="1:19" ht="16.5" thickBot="1" x14ac:dyDescent="0.3">
      <c r="A7" s="1"/>
      <c r="B7" s="79"/>
      <c r="C7" s="80" t="s">
        <v>40</v>
      </c>
      <c r="D7" s="81" t="s">
        <v>5</v>
      </c>
      <c r="E7" s="82" t="s">
        <v>6</v>
      </c>
      <c r="F7" s="82" t="s">
        <v>7</v>
      </c>
      <c r="G7" s="83" t="s">
        <v>8</v>
      </c>
      <c r="H7" s="83" t="s">
        <v>9</v>
      </c>
      <c r="I7" s="84" t="s">
        <v>10</v>
      </c>
      <c r="J7" s="83" t="s">
        <v>11</v>
      </c>
      <c r="K7" s="84" t="s">
        <v>12</v>
      </c>
      <c r="L7" s="83" t="s">
        <v>13</v>
      </c>
      <c r="M7" s="85" t="s">
        <v>14</v>
      </c>
      <c r="N7" s="85" t="s">
        <v>15</v>
      </c>
      <c r="O7" s="85" t="s">
        <v>16</v>
      </c>
      <c r="P7" s="1"/>
      <c r="Q7" s="1"/>
      <c r="R7" s="1"/>
      <c r="S7" s="1"/>
    </row>
    <row r="8" spans="1:19" ht="20.25" customHeight="1" thickBot="1" x14ac:dyDescent="0.3">
      <c r="A8" s="1"/>
      <c r="B8" s="86" t="s">
        <v>17</v>
      </c>
      <c r="C8" s="87">
        <f t="shared" ref="C8:C9" si="0">SUM(D8:O8)</f>
        <v>3090</v>
      </c>
      <c r="D8" s="88">
        <f>SUM(D9:D28)</f>
        <v>281</v>
      </c>
      <c r="E8" s="88">
        <f>SUM(E9:E28)</f>
        <v>241</v>
      </c>
      <c r="F8" s="88">
        <f>SUM(F9:F28)</f>
        <v>268</v>
      </c>
      <c r="G8" s="88">
        <f t="shared" ref="G8" si="1">SUM(G9:G28)</f>
        <v>235</v>
      </c>
      <c r="H8" s="88">
        <f t="shared" ref="H8:O8" si="2">SUM(H9:H28)</f>
        <v>274</v>
      </c>
      <c r="I8" s="88">
        <f t="shared" si="2"/>
        <v>256</v>
      </c>
      <c r="J8" s="88">
        <f t="shared" si="2"/>
        <v>258</v>
      </c>
      <c r="K8" s="88">
        <f t="shared" si="2"/>
        <v>296</v>
      </c>
      <c r="L8" s="88">
        <f t="shared" si="2"/>
        <v>254</v>
      </c>
      <c r="M8" s="88">
        <f t="shared" si="2"/>
        <v>263</v>
      </c>
      <c r="N8" s="88">
        <f t="shared" si="2"/>
        <v>219</v>
      </c>
      <c r="O8" s="88">
        <f t="shared" si="2"/>
        <v>245</v>
      </c>
      <c r="P8" s="1"/>
      <c r="Q8" s="1"/>
      <c r="R8" s="1"/>
      <c r="S8" s="1"/>
    </row>
    <row r="9" spans="1:19" ht="17.25" customHeight="1" thickBot="1" x14ac:dyDescent="0.3">
      <c r="A9" s="1"/>
      <c r="B9" s="5" t="s">
        <v>18</v>
      </c>
      <c r="C9" s="6">
        <f t="shared" si="0"/>
        <v>936</v>
      </c>
      <c r="D9" s="15">
        <v>90</v>
      </c>
      <c r="E9" s="29">
        <f>81+1</f>
        <v>82</v>
      </c>
      <c r="F9" s="29">
        <f>83+2+1</f>
        <v>86</v>
      </c>
      <c r="G9" s="7">
        <v>63</v>
      </c>
      <c r="H9" s="30">
        <v>72</v>
      </c>
      <c r="I9" s="30">
        <f>59+1</f>
        <v>60</v>
      </c>
      <c r="J9" s="31">
        <v>70</v>
      </c>
      <c r="K9" s="15">
        <v>87</v>
      </c>
      <c r="L9" s="59">
        <v>74</v>
      </c>
      <c r="M9" s="32">
        <v>97</v>
      </c>
      <c r="N9" s="59">
        <v>77</v>
      </c>
      <c r="O9" s="60">
        <v>78</v>
      </c>
      <c r="P9" s="1"/>
      <c r="Q9" s="1"/>
      <c r="R9" s="1"/>
      <c r="S9" s="1"/>
    </row>
    <row r="10" spans="1:19" ht="17.25" customHeight="1" thickBot="1" x14ac:dyDescent="0.3">
      <c r="A10" s="1"/>
      <c r="B10" s="14" t="s">
        <v>25</v>
      </c>
      <c r="C10" s="6">
        <f>SUM(D10:O10)</f>
        <v>7</v>
      </c>
      <c r="D10" s="58">
        <v>2</v>
      </c>
      <c r="E10" s="15">
        <v>1</v>
      </c>
      <c r="F10" s="15">
        <v>1</v>
      </c>
      <c r="G10" s="15">
        <v>0</v>
      </c>
      <c r="H10" s="15">
        <v>0</v>
      </c>
      <c r="I10" s="15">
        <v>0</v>
      </c>
      <c r="J10" s="16">
        <v>2</v>
      </c>
      <c r="K10" s="15">
        <v>1</v>
      </c>
      <c r="L10" s="15">
        <v>0</v>
      </c>
      <c r="M10" s="32">
        <v>0</v>
      </c>
      <c r="N10" s="15">
        <v>0</v>
      </c>
      <c r="O10" s="16">
        <v>0</v>
      </c>
      <c r="P10" s="1"/>
      <c r="Q10" s="1"/>
      <c r="R10" s="1"/>
      <c r="S10" s="1"/>
    </row>
    <row r="11" spans="1:19" ht="17.25" customHeight="1" thickBot="1" x14ac:dyDescent="0.3">
      <c r="A11" s="1"/>
      <c r="B11" s="14" t="s">
        <v>33</v>
      </c>
      <c r="C11" s="6">
        <f t="shared" ref="C11:C28" si="3">SUM(D11:O11)</f>
        <v>0</v>
      </c>
      <c r="D11" s="16">
        <v>0</v>
      </c>
      <c r="E11" s="16">
        <v>0</v>
      </c>
      <c r="F11" s="16">
        <v>0</v>
      </c>
      <c r="G11" s="15">
        <v>0</v>
      </c>
      <c r="H11" s="15">
        <v>0</v>
      </c>
      <c r="I11" s="15">
        <v>0</v>
      </c>
      <c r="J11" s="16">
        <v>0</v>
      </c>
      <c r="K11" s="15">
        <v>0</v>
      </c>
      <c r="L11" s="15">
        <v>0</v>
      </c>
      <c r="M11" s="32">
        <v>0</v>
      </c>
      <c r="N11" s="15">
        <v>0</v>
      </c>
      <c r="O11" s="16">
        <v>0</v>
      </c>
      <c r="P11" s="1"/>
      <c r="Q11" s="1"/>
      <c r="R11" s="1"/>
      <c r="S11" s="1"/>
    </row>
    <row r="12" spans="1:19" ht="17.25" customHeight="1" thickBot="1" x14ac:dyDescent="0.3">
      <c r="A12" s="1"/>
      <c r="B12" s="14" t="s">
        <v>28</v>
      </c>
      <c r="C12" s="6">
        <f t="shared" si="3"/>
        <v>333</v>
      </c>
      <c r="D12" s="15">
        <v>44</v>
      </c>
      <c r="E12" s="15">
        <v>18</v>
      </c>
      <c r="F12" s="15">
        <v>44</v>
      </c>
      <c r="G12" s="15">
        <v>24</v>
      </c>
      <c r="H12" s="15">
        <v>28</v>
      </c>
      <c r="I12" s="15">
        <v>27</v>
      </c>
      <c r="J12" s="16">
        <v>23</v>
      </c>
      <c r="K12" s="15">
        <v>29</v>
      </c>
      <c r="L12" s="15">
        <v>21</v>
      </c>
      <c r="M12" s="32">
        <v>27</v>
      </c>
      <c r="N12" s="15">
        <v>25</v>
      </c>
      <c r="O12" s="16">
        <v>23</v>
      </c>
      <c r="P12" s="1"/>
      <c r="Q12" s="1"/>
      <c r="R12" s="1"/>
      <c r="S12" s="1"/>
    </row>
    <row r="13" spans="1:19" ht="17.25" customHeight="1" thickBot="1" x14ac:dyDescent="0.3">
      <c r="A13" s="1"/>
      <c r="B13" s="14" t="s">
        <v>20</v>
      </c>
      <c r="C13" s="6">
        <f t="shared" si="3"/>
        <v>1</v>
      </c>
      <c r="D13" s="15">
        <v>1</v>
      </c>
      <c r="E13" s="15">
        <v>0</v>
      </c>
      <c r="F13" s="15">
        <v>0</v>
      </c>
      <c r="G13" s="15">
        <v>0</v>
      </c>
      <c r="H13" s="15">
        <v>0</v>
      </c>
      <c r="I13" s="15">
        <v>0</v>
      </c>
      <c r="J13" s="16">
        <v>0</v>
      </c>
      <c r="K13" s="15">
        <v>0</v>
      </c>
      <c r="L13" s="15">
        <v>0</v>
      </c>
      <c r="M13" s="32">
        <v>0</v>
      </c>
      <c r="N13" s="15">
        <v>0</v>
      </c>
      <c r="O13" s="16">
        <v>0</v>
      </c>
      <c r="P13" s="1"/>
      <c r="Q13" s="1"/>
      <c r="R13" s="1"/>
      <c r="S13" s="1"/>
    </row>
    <row r="14" spans="1:19" ht="17.25" customHeight="1" thickBot="1" x14ac:dyDescent="0.3">
      <c r="A14" s="1"/>
      <c r="B14" s="19" t="s">
        <v>30</v>
      </c>
      <c r="C14" s="6">
        <f t="shared" si="3"/>
        <v>10</v>
      </c>
      <c r="D14" s="20">
        <v>1</v>
      </c>
      <c r="E14" s="20">
        <v>1</v>
      </c>
      <c r="F14" s="20">
        <v>2</v>
      </c>
      <c r="G14" s="15">
        <v>0</v>
      </c>
      <c r="H14" s="15">
        <v>0</v>
      </c>
      <c r="I14" s="15">
        <v>2</v>
      </c>
      <c r="J14" s="16">
        <v>2</v>
      </c>
      <c r="K14" s="15">
        <v>1</v>
      </c>
      <c r="L14" s="15">
        <v>0</v>
      </c>
      <c r="M14" s="32">
        <v>1</v>
      </c>
      <c r="N14" s="15">
        <v>0</v>
      </c>
      <c r="O14" s="16">
        <v>0</v>
      </c>
      <c r="P14" s="1"/>
      <c r="Q14" s="1"/>
      <c r="R14" s="1"/>
      <c r="S14" s="1"/>
    </row>
    <row r="15" spans="1:19" ht="17.25" customHeight="1" thickBot="1" x14ac:dyDescent="0.3">
      <c r="A15" s="1"/>
      <c r="B15" s="19" t="s">
        <v>35</v>
      </c>
      <c r="C15" s="6">
        <f t="shared" si="3"/>
        <v>2</v>
      </c>
      <c r="D15" s="20">
        <v>2</v>
      </c>
      <c r="E15" s="20">
        <v>0</v>
      </c>
      <c r="F15" s="20">
        <v>0</v>
      </c>
      <c r="G15" s="20">
        <v>0</v>
      </c>
      <c r="H15" s="15">
        <v>0</v>
      </c>
      <c r="I15" s="15">
        <v>0</v>
      </c>
      <c r="J15" s="20">
        <v>0</v>
      </c>
      <c r="K15" s="20">
        <v>0</v>
      </c>
      <c r="L15" s="15">
        <v>0</v>
      </c>
      <c r="M15" s="32">
        <v>0</v>
      </c>
      <c r="N15" s="15">
        <v>0</v>
      </c>
      <c r="O15" s="16">
        <v>0</v>
      </c>
      <c r="P15" s="1"/>
      <c r="Q15" s="1"/>
      <c r="R15" s="1"/>
      <c r="S15" s="1"/>
    </row>
    <row r="16" spans="1:19" ht="17.25" customHeight="1" thickBot="1" x14ac:dyDescent="0.3">
      <c r="A16" s="1"/>
      <c r="B16" s="14" t="s">
        <v>32</v>
      </c>
      <c r="C16" s="6">
        <f t="shared" si="3"/>
        <v>12</v>
      </c>
      <c r="D16" s="16">
        <v>4</v>
      </c>
      <c r="E16" s="16">
        <v>0</v>
      </c>
      <c r="F16" s="16">
        <v>4</v>
      </c>
      <c r="G16" s="15">
        <v>0</v>
      </c>
      <c r="H16" s="15">
        <v>0</v>
      </c>
      <c r="I16" s="15">
        <v>0</v>
      </c>
      <c r="J16" s="16">
        <v>1</v>
      </c>
      <c r="K16" s="15">
        <v>1</v>
      </c>
      <c r="L16" s="15">
        <v>2</v>
      </c>
      <c r="M16" s="32">
        <v>0</v>
      </c>
      <c r="N16" s="15">
        <v>0</v>
      </c>
      <c r="O16" s="16">
        <v>0</v>
      </c>
      <c r="P16" s="1"/>
      <c r="Q16" s="1"/>
      <c r="R16" s="1"/>
      <c r="S16" s="1"/>
    </row>
    <row r="17" spans="1:19" ht="17.25" customHeight="1" thickBot="1" x14ac:dyDescent="0.3">
      <c r="A17" s="1"/>
      <c r="B17" s="14" t="s">
        <v>24</v>
      </c>
      <c r="C17" s="6">
        <f t="shared" si="3"/>
        <v>1530</v>
      </c>
      <c r="D17" s="15">
        <v>116</v>
      </c>
      <c r="E17" s="15">
        <v>124</v>
      </c>
      <c r="F17" s="15">
        <v>110</v>
      </c>
      <c r="G17" s="15">
        <v>126</v>
      </c>
      <c r="H17" s="15">
        <v>146</v>
      </c>
      <c r="I17" s="15">
        <v>148</v>
      </c>
      <c r="J17" s="16">
        <v>133</v>
      </c>
      <c r="K17" s="15">
        <v>150</v>
      </c>
      <c r="L17" s="15">
        <v>137</v>
      </c>
      <c r="M17" s="32">
        <v>118</v>
      </c>
      <c r="N17" s="15">
        <v>106</v>
      </c>
      <c r="O17" s="16">
        <v>116</v>
      </c>
      <c r="P17" s="1"/>
      <c r="Q17" s="1"/>
      <c r="R17" s="1"/>
      <c r="S17" s="1"/>
    </row>
    <row r="18" spans="1:19" ht="17.25" customHeight="1" thickBot="1" x14ac:dyDescent="0.3">
      <c r="A18" s="1"/>
      <c r="B18" s="14" t="s">
        <v>36</v>
      </c>
      <c r="C18" s="6">
        <f t="shared" si="3"/>
        <v>0</v>
      </c>
      <c r="D18" s="16">
        <v>0</v>
      </c>
      <c r="E18" s="16">
        <v>0</v>
      </c>
      <c r="F18" s="16">
        <v>0</v>
      </c>
      <c r="G18" s="15">
        <v>0</v>
      </c>
      <c r="H18" s="15">
        <v>0</v>
      </c>
      <c r="I18" s="15">
        <v>0</v>
      </c>
      <c r="J18" s="16">
        <v>0</v>
      </c>
      <c r="K18" s="15">
        <v>0</v>
      </c>
      <c r="L18" s="15">
        <v>0</v>
      </c>
      <c r="M18" s="32">
        <v>0</v>
      </c>
      <c r="N18" s="15">
        <v>0</v>
      </c>
      <c r="O18" s="16">
        <v>0</v>
      </c>
      <c r="P18" s="1"/>
      <c r="Q18" s="1"/>
      <c r="R18" s="1"/>
      <c r="S18" s="1"/>
    </row>
    <row r="19" spans="1:19" ht="17.25" customHeight="1" thickBot="1" x14ac:dyDescent="0.3">
      <c r="A19" s="1"/>
      <c r="B19" s="14" t="s">
        <v>22</v>
      </c>
      <c r="C19" s="6">
        <f t="shared" si="3"/>
        <v>136</v>
      </c>
      <c r="D19" s="15">
        <v>11</v>
      </c>
      <c r="E19" s="15">
        <v>10</v>
      </c>
      <c r="F19" s="15">
        <v>11</v>
      </c>
      <c r="G19" s="15">
        <v>8</v>
      </c>
      <c r="H19" s="15">
        <v>15</v>
      </c>
      <c r="I19" s="15">
        <v>9</v>
      </c>
      <c r="J19" s="16">
        <v>18</v>
      </c>
      <c r="K19" s="15">
        <v>12</v>
      </c>
      <c r="L19" s="15">
        <v>13</v>
      </c>
      <c r="M19" s="32">
        <v>8</v>
      </c>
      <c r="N19" s="15">
        <v>6</v>
      </c>
      <c r="O19" s="16">
        <v>15</v>
      </c>
      <c r="P19" s="1"/>
      <c r="Q19" s="1"/>
      <c r="R19" s="1"/>
      <c r="S19" s="1"/>
    </row>
    <row r="20" spans="1:19" ht="17.25" customHeight="1" thickBot="1" x14ac:dyDescent="0.3">
      <c r="A20" s="1"/>
      <c r="B20" s="14" t="s">
        <v>26</v>
      </c>
      <c r="C20" s="6">
        <f t="shared" si="3"/>
        <v>2</v>
      </c>
      <c r="D20" s="15">
        <v>0</v>
      </c>
      <c r="E20" s="15">
        <v>0</v>
      </c>
      <c r="F20" s="15">
        <v>0</v>
      </c>
      <c r="G20" s="15">
        <v>0</v>
      </c>
      <c r="H20" s="15">
        <v>0</v>
      </c>
      <c r="I20" s="15">
        <v>0</v>
      </c>
      <c r="J20" s="16">
        <v>2</v>
      </c>
      <c r="K20" s="15">
        <v>0</v>
      </c>
      <c r="L20" s="15">
        <v>0</v>
      </c>
      <c r="M20" s="32">
        <v>0</v>
      </c>
      <c r="N20" s="15">
        <v>0</v>
      </c>
      <c r="O20" s="16">
        <v>0</v>
      </c>
      <c r="P20" s="1"/>
      <c r="Q20" s="1"/>
      <c r="R20" s="1"/>
      <c r="S20" s="1"/>
    </row>
    <row r="21" spans="1:19" ht="17.25" customHeight="1" thickBot="1" x14ac:dyDescent="0.3">
      <c r="A21" s="1"/>
      <c r="B21" s="14" t="s">
        <v>31</v>
      </c>
      <c r="C21" s="6">
        <f t="shared" si="3"/>
        <v>2</v>
      </c>
      <c r="D21" s="15">
        <v>0</v>
      </c>
      <c r="E21" s="15">
        <v>0</v>
      </c>
      <c r="F21" s="15">
        <v>0</v>
      </c>
      <c r="G21" s="15">
        <v>0</v>
      </c>
      <c r="H21" s="15">
        <v>1</v>
      </c>
      <c r="I21" s="15">
        <v>1</v>
      </c>
      <c r="J21" s="16">
        <v>0</v>
      </c>
      <c r="K21" s="15">
        <v>0</v>
      </c>
      <c r="L21" s="15">
        <v>0</v>
      </c>
      <c r="M21" s="32">
        <v>0</v>
      </c>
      <c r="N21" s="15">
        <v>0</v>
      </c>
      <c r="O21" s="16">
        <v>0</v>
      </c>
      <c r="P21" s="1"/>
      <c r="Q21" s="1"/>
      <c r="R21" s="1"/>
      <c r="S21" s="1"/>
    </row>
    <row r="22" spans="1:19" ht="17.25" customHeight="1" thickBot="1" x14ac:dyDescent="0.3">
      <c r="A22" s="1"/>
      <c r="B22" s="14" t="s">
        <v>23</v>
      </c>
      <c r="C22" s="6">
        <f t="shared" si="3"/>
        <v>3</v>
      </c>
      <c r="D22" s="15">
        <v>1</v>
      </c>
      <c r="E22" s="15">
        <v>0</v>
      </c>
      <c r="F22" s="15">
        <v>0</v>
      </c>
      <c r="G22" s="15">
        <v>1</v>
      </c>
      <c r="H22" s="15">
        <v>0</v>
      </c>
      <c r="I22" s="16">
        <v>1</v>
      </c>
      <c r="J22" s="16">
        <v>0</v>
      </c>
      <c r="K22" s="15">
        <v>0</v>
      </c>
      <c r="L22" s="15">
        <v>0</v>
      </c>
      <c r="M22" s="33">
        <v>0</v>
      </c>
      <c r="N22" s="16">
        <v>0</v>
      </c>
      <c r="O22" s="16">
        <v>0</v>
      </c>
      <c r="P22" s="1"/>
      <c r="Q22" s="1"/>
      <c r="R22" s="1"/>
      <c r="S22" s="1"/>
    </row>
    <row r="23" spans="1:19" ht="17.25" customHeight="1" thickBot="1" x14ac:dyDescent="0.3">
      <c r="A23" s="1"/>
      <c r="B23" s="14" t="s">
        <v>27</v>
      </c>
      <c r="C23" s="6">
        <f t="shared" si="3"/>
        <v>5</v>
      </c>
      <c r="D23" s="15">
        <v>0</v>
      </c>
      <c r="E23" s="15">
        <v>0</v>
      </c>
      <c r="F23" s="15">
        <v>0</v>
      </c>
      <c r="G23" s="15">
        <v>0</v>
      </c>
      <c r="H23" s="15">
        <v>0</v>
      </c>
      <c r="I23" s="15">
        <v>0</v>
      </c>
      <c r="J23" s="16">
        <v>0</v>
      </c>
      <c r="K23" s="15">
        <v>1</v>
      </c>
      <c r="L23" s="15">
        <v>0</v>
      </c>
      <c r="M23" s="33">
        <v>0</v>
      </c>
      <c r="N23" s="16">
        <v>0</v>
      </c>
      <c r="O23" s="16">
        <v>4</v>
      </c>
      <c r="P23" s="1"/>
      <c r="Q23" s="1"/>
      <c r="R23" s="1"/>
      <c r="S23" s="1"/>
    </row>
    <row r="24" spans="1:19" ht="17.25" customHeight="1" thickBot="1" x14ac:dyDescent="0.3">
      <c r="A24" s="1"/>
      <c r="B24" s="14" t="s">
        <v>19</v>
      </c>
      <c r="C24" s="6">
        <f t="shared" si="3"/>
        <v>96</v>
      </c>
      <c r="D24" s="15">
        <v>7</v>
      </c>
      <c r="E24" s="15">
        <v>5</v>
      </c>
      <c r="F24" s="15">
        <v>9</v>
      </c>
      <c r="G24" s="16">
        <v>8</v>
      </c>
      <c r="H24" s="16">
        <v>11</v>
      </c>
      <c r="I24" s="16">
        <v>8</v>
      </c>
      <c r="J24" s="16">
        <v>4</v>
      </c>
      <c r="K24" s="15">
        <v>11</v>
      </c>
      <c r="L24" s="15">
        <v>7</v>
      </c>
      <c r="M24" s="33">
        <v>12</v>
      </c>
      <c r="N24" s="16">
        <v>5</v>
      </c>
      <c r="O24" s="16">
        <v>9</v>
      </c>
      <c r="P24" s="1"/>
      <c r="Q24" s="1"/>
      <c r="R24" s="1"/>
      <c r="S24" s="1"/>
    </row>
    <row r="25" spans="1:19" ht="17.25" customHeight="1" thickBot="1" x14ac:dyDescent="0.3">
      <c r="A25" s="1"/>
      <c r="B25" s="14" t="s">
        <v>37</v>
      </c>
      <c r="C25" s="6">
        <f t="shared" si="3"/>
        <v>0</v>
      </c>
      <c r="D25" s="15">
        <v>0</v>
      </c>
      <c r="E25" s="15">
        <v>0</v>
      </c>
      <c r="F25" s="15">
        <v>0</v>
      </c>
      <c r="G25" s="16">
        <v>0</v>
      </c>
      <c r="H25" s="15">
        <v>0</v>
      </c>
      <c r="I25" s="15">
        <v>0</v>
      </c>
      <c r="J25" s="16">
        <v>0</v>
      </c>
      <c r="K25" s="15">
        <v>0</v>
      </c>
      <c r="L25" s="15">
        <v>0</v>
      </c>
      <c r="M25" s="33">
        <v>0</v>
      </c>
      <c r="N25" s="16">
        <v>0</v>
      </c>
      <c r="O25" s="16">
        <v>0</v>
      </c>
      <c r="P25" s="1"/>
      <c r="Q25" s="1"/>
      <c r="R25" s="1"/>
      <c r="S25" s="1"/>
    </row>
    <row r="26" spans="1:19" ht="17.25" customHeight="1" thickBot="1" x14ac:dyDescent="0.3">
      <c r="A26" s="1"/>
      <c r="B26" s="14" t="s">
        <v>21</v>
      </c>
      <c r="C26" s="6">
        <f t="shared" si="3"/>
        <v>15</v>
      </c>
      <c r="D26" s="15">
        <v>2</v>
      </c>
      <c r="E26" s="15">
        <v>0</v>
      </c>
      <c r="F26" s="15">
        <v>1</v>
      </c>
      <c r="G26" s="15">
        <f>2+2+1</f>
        <v>5</v>
      </c>
      <c r="H26" s="15">
        <v>1</v>
      </c>
      <c r="I26" s="15">
        <v>0</v>
      </c>
      <c r="J26" s="16">
        <v>3</v>
      </c>
      <c r="K26" s="15">
        <v>3</v>
      </c>
      <c r="L26" s="15">
        <v>0</v>
      </c>
      <c r="M26" s="33">
        <v>0</v>
      </c>
      <c r="N26" s="16">
        <v>0</v>
      </c>
      <c r="O26" s="16">
        <v>0</v>
      </c>
      <c r="P26" s="1"/>
      <c r="Q26" s="1"/>
      <c r="R26" s="1"/>
      <c r="S26" s="1"/>
    </row>
    <row r="27" spans="1:19" ht="17.25" customHeight="1" thickBot="1" x14ac:dyDescent="0.3">
      <c r="A27" s="1"/>
      <c r="B27" s="14" t="s">
        <v>29</v>
      </c>
      <c r="C27" s="6">
        <f t="shared" si="3"/>
        <v>0</v>
      </c>
      <c r="D27" s="15">
        <v>0</v>
      </c>
      <c r="E27" s="15">
        <v>0</v>
      </c>
      <c r="F27" s="15">
        <v>0</v>
      </c>
      <c r="G27" s="15">
        <v>0</v>
      </c>
      <c r="H27" s="15">
        <v>0</v>
      </c>
      <c r="I27" s="15">
        <v>0</v>
      </c>
      <c r="J27" s="16">
        <v>0</v>
      </c>
      <c r="K27" s="15">
        <v>0</v>
      </c>
      <c r="L27" s="15">
        <v>0</v>
      </c>
      <c r="M27" s="33">
        <v>0</v>
      </c>
      <c r="N27" s="16">
        <v>0</v>
      </c>
      <c r="O27" s="16">
        <v>0</v>
      </c>
      <c r="P27" s="1"/>
      <c r="Q27" s="1"/>
      <c r="R27" s="1"/>
      <c r="S27" s="1"/>
    </row>
    <row r="28" spans="1:19" ht="17.25" customHeight="1" thickBot="1" x14ac:dyDescent="0.3">
      <c r="A28" s="1"/>
      <c r="B28" s="21" t="s">
        <v>34</v>
      </c>
      <c r="C28" s="6">
        <f t="shared" si="3"/>
        <v>0</v>
      </c>
      <c r="D28" s="15">
        <v>0</v>
      </c>
      <c r="E28" s="15">
        <v>0</v>
      </c>
      <c r="F28" s="15">
        <v>0</v>
      </c>
      <c r="G28" s="15">
        <v>0</v>
      </c>
      <c r="H28" s="15">
        <v>0</v>
      </c>
      <c r="I28" s="15">
        <v>0</v>
      </c>
      <c r="J28" s="16">
        <v>0</v>
      </c>
      <c r="K28" s="15">
        <v>0</v>
      </c>
      <c r="L28" s="15">
        <v>0</v>
      </c>
      <c r="M28" s="33">
        <v>0</v>
      </c>
      <c r="N28" s="16">
        <v>0</v>
      </c>
      <c r="O28" s="16">
        <v>0</v>
      </c>
      <c r="P28" s="1"/>
      <c r="Q28" s="1"/>
      <c r="R28" s="1"/>
      <c r="S28" s="1"/>
    </row>
    <row r="29" spans="1:19" x14ac:dyDescent="0.25">
      <c r="A29" s="1"/>
      <c r="B29" s="22" t="s">
        <v>38</v>
      </c>
      <c r="C29" s="1"/>
      <c r="D29" s="23"/>
      <c r="E29" s="34"/>
      <c r="F29" s="23"/>
      <c r="G29" s="23"/>
      <c r="H29" s="25"/>
      <c r="I29" s="23"/>
      <c r="J29" s="23"/>
      <c r="K29" s="23"/>
      <c r="L29" s="23"/>
      <c r="M29" s="35"/>
      <c r="N29" s="23"/>
      <c r="O29" s="57"/>
      <c r="P29" s="1"/>
      <c r="Q29" s="1"/>
      <c r="R29" s="1"/>
      <c r="S29" s="1"/>
    </row>
    <row r="30" spans="1:19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</row>
    <row r="31" spans="1:19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</row>
    <row r="32" spans="1:19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</row>
    <row r="33" spans="1:19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</row>
    <row r="34" spans="1:19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</row>
    <row r="35" spans="1:19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</row>
    <row r="36" spans="1:19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</row>
  </sheetData>
  <mergeCells count="5">
    <mergeCell ref="B2:N2"/>
    <mergeCell ref="B6:B7"/>
    <mergeCell ref="C6:O6"/>
    <mergeCell ref="B4:O4"/>
    <mergeCell ref="B3:O3"/>
  </mergeCells>
  <pageMargins left="0" right="0" top="0.74803149606299213" bottom="0.74803149606299213" header="0.31496062992125984" footer="0.31496062992125984"/>
  <pageSetup paperSize="9" scale="70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B3:Q23"/>
  <sheetViews>
    <sheetView workbookViewId="0">
      <selection activeCell="C11" sqref="C11"/>
    </sheetView>
  </sheetViews>
  <sheetFormatPr baseColWidth="10" defaultRowHeight="15" x14ac:dyDescent="0.25"/>
  <cols>
    <col min="1" max="1" width="5.85546875" style="1" customWidth="1"/>
    <col min="2" max="2" width="22.85546875" style="1" customWidth="1"/>
    <col min="3" max="3" width="11.42578125" style="1"/>
    <col min="4" max="16" width="7.28515625" style="1" customWidth="1"/>
    <col min="17" max="16384" width="11.42578125" style="1"/>
  </cols>
  <sheetData>
    <row r="3" spans="2:17" ht="16.5" x14ac:dyDescent="0.3"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</row>
    <row r="4" spans="2:17" ht="18.75" x14ac:dyDescent="0.3">
      <c r="B4" s="64" t="s">
        <v>50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</row>
    <row r="5" spans="2:17" ht="17.25" thickBot="1" x14ac:dyDescent="0.35"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Q5" s="61"/>
    </row>
    <row r="6" spans="2:17" ht="21" customHeight="1" thickBot="1" x14ac:dyDescent="0.3">
      <c r="B6" s="69" t="s">
        <v>2</v>
      </c>
      <c r="C6" s="70" t="s">
        <v>40</v>
      </c>
      <c r="D6" s="70" t="s">
        <v>5</v>
      </c>
      <c r="E6" s="70" t="s">
        <v>6</v>
      </c>
      <c r="F6" s="70" t="s">
        <v>7</v>
      </c>
      <c r="G6" s="70" t="s">
        <v>8</v>
      </c>
      <c r="H6" s="70" t="s">
        <v>9</v>
      </c>
      <c r="I6" s="70" t="s">
        <v>10</v>
      </c>
      <c r="J6" s="70" t="s">
        <v>11</v>
      </c>
      <c r="K6" s="70" t="s">
        <v>12</v>
      </c>
      <c r="L6" s="70" t="s">
        <v>13</v>
      </c>
      <c r="M6" s="71" t="s">
        <v>14</v>
      </c>
      <c r="N6" s="72" t="s">
        <v>15</v>
      </c>
      <c r="O6" s="72" t="s">
        <v>16</v>
      </c>
    </row>
    <row r="7" spans="2:17" ht="15.75" thickBot="1" x14ac:dyDescent="0.3">
      <c r="B7" s="36" t="s">
        <v>19</v>
      </c>
      <c r="C7" s="37">
        <f>SUM(D7:O7)</f>
        <v>287</v>
      </c>
      <c r="D7" s="37">
        <v>21</v>
      </c>
      <c r="E7" s="37">
        <v>27</v>
      </c>
      <c r="F7" s="37">
        <v>25</v>
      </c>
      <c r="G7" s="37">
        <v>28</v>
      </c>
      <c r="H7" s="37">
        <v>29</v>
      </c>
      <c r="I7" s="37">
        <v>27</v>
      </c>
      <c r="J7" s="37">
        <v>10</v>
      </c>
      <c r="K7" s="37">
        <v>23</v>
      </c>
      <c r="L7" s="37">
        <v>35</v>
      </c>
      <c r="M7" s="38">
        <v>27</v>
      </c>
      <c r="N7" s="37">
        <v>14</v>
      </c>
      <c r="O7" s="37">
        <v>21</v>
      </c>
    </row>
    <row r="8" spans="2:17" ht="15.75" thickBot="1" x14ac:dyDescent="0.3">
      <c r="B8" s="36" t="s">
        <v>28</v>
      </c>
      <c r="C8" s="37">
        <f>SUM(D8:O8)</f>
        <v>222</v>
      </c>
      <c r="D8" s="37">
        <v>15</v>
      </c>
      <c r="E8" s="37">
        <v>12</v>
      </c>
      <c r="F8" s="37">
        <v>24</v>
      </c>
      <c r="G8" s="37">
        <v>26</v>
      </c>
      <c r="H8" s="37">
        <v>24</v>
      </c>
      <c r="I8" s="37">
        <v>24</v>
      </c>
      <c r="J8" s="37">
        <v>12</v>
      </c>
      <c r="K8" s="37">
        <v>17</v>
      </c>
      <c r="L8" s="37">
        <v>15</v>
      </c>
      <c r="M8" s="38">
        <v>14</v>
      </c>
      <c r="N8" s="37">
        <v>25</v>
      </c>
      <c r="O8" s="37">
        <v>14</v>
      </c>
    </row>
    <row r="9" spans="2:17" ht="15.75" thickBot="1" x14ac:dyDescent="0.3">
      <c r="B9" s="36" t="s">
        <v>41</v>
      </c>
      <c r="C9" s="37">
        <f t="shared" ref="C9:C22" si="0">SUM(D9:O9)</f>
        <v>162</v>
      </c>
      <c r="D9" s="37">
        <v>11</v>
      </c>
      <c r="E9" s="37">
        <v>4</v>
      </c>
      <c r="F9" s="37">
        <v>15</v>
      </c>
      <c r="G9" s="37">
        <v>13</v>
      </c>
      <c r="H9" s="37">
        <v>18</v>
      </c>
      <c r="I9" s="37">
        <v>20</v>
      </c>
      <c r="J9" s="37">
        <v>10</v>
      </c>
      <c r="K9" s="37">
        <v>8</v>
      </c>
      <c r="L9" s="37">
        <v>22</v>
      </c>
      <c r="M9" s="38">
        <v>13</v>
      </c>
      <c r="N9" s="37">
        <v>12</v>
      </c>
      <c r="O9" s="37">
        <v>16</v>
      </c>
    </row>
    <row r="10" spans="2:17" ht="15.75" thickBot="1" x14ac:dyDescent="0.3">
      <c r="B10" s="36" t="s">
        <v>24</v>
      </c>
      <c r="C10" s="37">
        <f t="shared" si="0"/>
        <v>130</v>
      </c>
      <c r="D10" s="37">
        <v>13</v>
      </c>
      <c r="E10" s="37">
        <v>11</v>
      </c>
      <c r="F10" s="37">
        <v>15</v>
      </c>
      <c r="G10" s="37">
        <v>18</v>
      </c>
      <c r="H10" s="37">
        <v>15</v>
      </c>
      <c r="I10" s="37">
        <v>12</v>
      </c>
      <c r="J10" s="37">
        <v>1</v>
      </c>
      <c r="K10" s="37">
        <v>1</v>
      </c>
      <c r="L10" s="37">
        <v>14</v>
      </c>
      <c r="M10" s="38">
        <v>12</v>
      </c>
      <c r="N10" s="37">
        <v>8</v>
      </c>
      <c r="O10" s="37">
        <v>10</v>
      </c>
    </row>
    <row r="11" spans="2:17" ht="15.75" thickBot="1" x14ac:dyDescent="0.3">
      <c r="B11" s="36" t="s">
        <v>29</v>
      </c>
      <c r="C11" s="37">
        <f>SUM(D11:O11)</f>
        <v>127</v>
      </c>
      <c r="D11" s="37">
        <v>3</v>
      </c>
      <c r="E11" s="37">
        <v>8</v>
      </c>
      <c r="F11" s="37">
        <v>11</v>
      </c>
      <c r="G11" s="37">
        <v>7</v>
      </c>
      <c r="H11" s="37">
        <v>12</v>
      </c>
      <c r="I11" s="39">
        <v>10</v>
      </c>
      <c r="J11" s="39">
        <v>10</v>
      </c>
      <c r="K11" s="39">
        <v>14</v>
      </c>
      <c r="L11" s="39">
        <v>12</v>
      </c>
      <c r="M11" s="40">
        <v>13</v>
      </c>
      <c r="N11" s="39">
        <v>11</v>
      </c>
      <c r="O11" s="39">
        <v>16</v>
      </c>
    </row>
    <row r="12" spans="2:17" ht="15.75" thickBot="1" x14ac:dyDescent="0.3">
      <c r="B12" s="36" t="s">
        <v>42</v>
      </c>
      <c r="C12" s="37">
        <f t="shared" si="0"/>
        <v>87</v>
      </c>
      <c r="D12" s="37">
        <v>9</v>
      </c>
      <c r="E12" s="37">
        <v>6</v>
      </c>
      <c r="F12" s="37">
        <v>6</v>
      </c>
      <c r="G12" s="37">
        <v>11</v>
      </c>
      <c r="H12" s="37">
        <v>12</v>
      </c>
      <c r="I12" s="37">
        <v>7</v>
      </c>
      <c r="J12" s="37">
        <v>1</v>
      </c>
      <c r="K12" s="37">
        <v>2</v>
      </c>
      <c r="L12" s="37">
        <v>6</v>
      </c>
      <c r="M12" s="38">
        <v>11</v>
      </c>
      <c r="N12" s="37">
        <v>7</v>
      </c>
      <c r="O12" s="37">
        <v>9</v>
      </c>
    </row>
    <row r="13" spans="2:17" ht="15.75" thickBot="1" x14ac:dyDescent="0.3">
      <c r="B13" s="36" t="s">
        <v>23</v>
      </c>
      <c r="C13" s="37">
        <f t="shared" si="0"/>
        <v>38</v>
      </c>
      <c r="D13" s="37">
        <v>5</v>
      </c>
      <c r="E13" s="39">
        <v>6</v>
      </c>
      <c r="F13" s="37">
        <v>0</v>
      </c>
      <c r="G13" s="37">
        <v>0</v>
      </c>
      <c r="H13" s="37">
        <v>2</v>
      </c>
      <c r="I13" s="39">
        <v>3</v>
      </c>
      <c r="J13" s="39">
        <v>4</v>
      </c>
      <c r="K13" s="39">
        <v>5</v>
      </c>
      <c r="L13" s="39">
        <v>3</v>
      </c>
      <c r="M13" s="40">
        <v>6</v>
      </c>
      <c r="N13" s="39">
        <v>1</v>
      </c>
      <c r="O13" s="39">
        <v>3</v>
      </c>
    </row>
    <row r="14" spans="2:17" ht="15.75" thickBot="1" x14ac:dyDescent="0.3">
      <c r="B14" s="36" t="s">
        <v>31</v>
      </c>
      <c r="C14" s="37">
        <f t="shared" si="0"/>
        <v>43</v>
      </c>
      <c r="D14" s="37">
        <v>2</v>
      </c>
      <c r="E14" s="39">
        <v>5</v>
      </c>
      <c r="F14" s="39">
        <v>5</v>
      </c>
      <c r="G14" s="39">
        <v>2</v>
      </c>
      <c r="H14" s="37">
        <v>6</v>
      </c>
      <c r="I14" s="37">
        <v>4</v>
      </c>
      <c r="J14" s="37">
        <v>1</v>
      </c>
      <c r="K14" s="37">
        <v>2</v>
      </c>
      <c r="L14" s="39">
        <v>2</v>
      </c>
      <c r="M14" s="40">
        <v>6</v>
      </c>
      <c r="N14" s="39">
        <v>5</v>
      </c>
      <c r="O14" s="39">
        <v>3</v>
      </c>
    </row>
    <row r="15" spans="2:17" ht="15.75" thickBot="1" x14ac:dyDescent="0.3">
      <c r="B15" s="36" t="s">
        <v>25</v>
      </c>
      <c r="C15" s="37">
        <f>SUM(D15:O15)</f>
        <v>17</v>
      </c>
      <c r="D15" s="37">
        <v>0</v>
      </c>
      <c r="E15" s="37">
        <v>5</v>
      </c>
      <c r="F15" s="37">
        <v>3</v>
      </c>
      <c r="G15" s="37">
        <v>1</v>
      </c>
      <c r="H15" s="37">
        <v>2</v>
      </c>
      <c r="I15" s="39">
        <v>2</v>
      </c>
      <c r="J15" s="39">
        <v>0</v>
      </c>
      <c r="K15" s="39">
        <v>0</v>
      </c>
      <c r="L15" s="39">
        <v>0</v>
      </c>
      <c r="M15" s="40">
        <v>1</v>
      </c>
      <c r="N15" s="39">
        <v>3</v>
      </c>
      <c r="O15" s="39">
        <v>0</v>
      </c>
    </row>
    <row r="16" spans="2:17" ht="15.75" thickBot="1" x14ac:dyDescent="0.3">
      <c r="B16" s="36" t="s">
        <v>21</v>
      </c>
      <c r="C16" s="37">
        <f t="shared" si="0"/>
        <v>8</v>
      </c>
      <c r="D16" s="37">
        <v>1</v>
      </c>
      <c r="E16" s="37">
        <v>0</v>
      </c>
      <c r="F16" s="37">
        <v>2</v>
      </c>
      <c r="G16" s="37">
        <v>0</v>
      </c>
      <c r="H16" s="37">
        <v>0</v>
      </c>
      <c r="I16" s="37">
        <v>1</v>
      </c>
      <c r="J16" s="37">
        <v>0</v>
      </c>
      <c r="K16" s="37">
        <v>1</v>
      </c>
      <c r="L16" s="37">
        <v>1</v>
      </c>
      <c r="M16" s="38">
        <v>1</v>
      </c>
      <c r="N16" s="37">
        <v>1</v>
      </c>
      <c r="O16" s="37">
        <v>0</v>
      </c>
    </row>
    <row r="17" spans="2:15" ht="15.75" thickBot="1" x14ac:dyDescent="0.3">
      <c r="B17" s="36" t="s">
        <v>32</v>
      </c>
      <c r="C17" s="37">
        <f t="shared" si="0"/>
        <v>4</v>
      </c>
      <c r="D17" s="37">
        <v>0</v>
      </c>
      <c r="E17" s="37">
        <v>0</v>
      </c>
      <c r="F17" s="37">
        <v>0</v>
      </c>
      <c r="G17" s="37">
        <v>0</v>
      </c>
      <c r="H17" s="37">
        <v>0</v>
      </c>
      <c r="I17" s="39">
        <v>0</v>
      </c>
      <c r="J17" s="39">
        <v>2</v>
      </c>
      <c r="K17" s="39">
        <v>0</v>
      </c>
      <c r="L17" s="39">
        <v>0</v>
      </c>
      <c r="M17" s="40">
        <v>1</v>
      </c>
      <c r="N17" s="39">
        <v>1</v>
      </c>
      <c r="O17" s="39">
        <v>0</v>
      </c>
    </row>
    <row r="18" spans="2:15" ht="15.75" thickBot="1" x14ac:dyDescent="0.3">
      <c r="B18" s="36" t="s">
        <v>20</v>
      </c>
      <c r="C18" s="37">
        <f t="shared" si="0"/>
        <v>0</v>
      </c>
      <c r="D18" s="37">
        <v>0</v>
      </c>
      <c r="E18" s="37">
        <v>0</v>
      </c>
      <c r="F18" s="37">
        <v>0</v>
      </c>
      <c r="G18" s="37">
        <v>0</v>
      </c>
      <c r="H18" s="37">
        <v>0</v>
      </c>
      <c r="I18" s="39">
        <v>0</v>
      </c>
      <c r="J18" s="39">
        <v>0</v>
      </c>
      <c r="K18" s="39">
        <v>0</v>
      </c>
      <c r="L18" s="39">
        <v>0</v>
      </c>
      <c r="M18" s="40">
        <v>0</v>
      </c>
      <c r="N18" s="39">
        <v>0</v>
      </c>
      <c r="O18" s="39">
        <v>0</v>
      </c>
    </row>
    <row r="19" spans="2:15" ht="15.75" thickBot="1" x14ac:dyDescent="0.3">
      <c r="B19" s="36" t="s">
        <v>22</v>
      </c>
      <c r="C19" s="37">
        <f t="shared" si="0"/>
        <v>0</v>
      </c>
      <c r="D19" s="39">
        <v>0</v>
      </c>
      <c r="E19" s="39">
        <v>0</v>
      </c>
      <c r="F19" s="39">
        <v>0</v>
      </c>
      <c r="G19" s="37">
        <v>0</v>
      </c>
      <c r="H19" s="37">
        <v>0</v>
      </c>
      <c r="I19" s="39">
        <v>0</v>
      </c>
      <c r="J19" s="39">
        <v>0</v>
      </c>
      <c r="K19" s="39">
        <v>0</v>
      </c>
      <c r="L19" s="39">
        <v>0</v>
      </c>
      <c r="M19" s="40">
        <v>0</v>
      </c>
      <c r="N19" s="39">
        <v>0</v>
      </c>
      <c r="O19" s="39">
        <v>0</v>
      </c>
    </row>
    <row r="20" spans="2:15" ht="15.75" thickBot="1" x14ac:dyDescent="0.3">
      <c r="B20" s="36" t="s">
        <v>43</v>
      </c>
      <c r="C20" s="37">
        <f t="shared" si="0"/>
        <v>0</v>
      </c>
      <c r="D20" s="39">
        <v>0</v>
      </c>
      <c r="E20" s="39">
        <v>0</v>
      </c>
      <c r="F20" s="37">
        <v>0</v>
      </c>
      <c r="G20" s="37">
        <v>0</v>
      </c>
      <c r="H20" s="37">
        <v>0</v>
      </c>
      <c r="I20" s="39">
        <v>0</v>
      </c>
      <c r="J20" s="39">
        <v>0</v>
      </c>
      <c r="K20" s="39">
        <v>0</v>
      </c>
      <c r="L20" s="39">
        <v>0</v>
      </c>
      <c r="M20" s="40">
        <v>0</v>
      </c>
      <c r="N20" s="39">
        <v>0</v>
      </c>
      <c r="O20" s="39">
        <v>0</v>
      </c>
    </row>
    <row r="21" spans="2:15" ht="15.75" thickBot="1" x14ac:dyDescent="0.3">
      <c r="B21" s="36" t="s">
        <v>36</v>
      </c>
      <c r="C21" s="37">
        <f t="shared" si="0"/>
        <v>0</v>
      </c>
      <c r="D21" s="39">
        <v>0</v>
      </c>
      <c r="E21" s="39">
        <v>0</v>
      </c>
      <c r="F21" s="39">
        <v>0</v>
      </c>
      <c r="G21" s="37">
        <v>0</v>
      </c>
      <c r="H21" s="37">
        <v>0</v>
      </c>
      <c r="I21" s="39">
        <v>0</v>
      </c>
      <c r="J21" s="39">
        <v>0</v>
      </c>
      <c r="K21" s="39">
        <v>0</v>
      </c>
      <c r="L21" s="39">
        <v>0</v>
      </c>
      <c r="M21" s="40">
        <v>0</v>
      </c>
      <c r="N21" s="39">
        <v>0</v>
      </c>
      <c r="O21" s="39">
        <v>0</v>
      </c>
    </row>
    <row r="22" spans="2:15" ht="15.75" thickBot="1" x14ac:dyDescent="0.3">
      <c r="B22" s="72" t="s">
        <v>40</v>
      </c>
      <c r="C22" s="73">
        <f t="shared" si="0"/>
        <v>1125</v>
      </c>
      <c r="D22" s="73">
        <f t="shared" ref="D22:O22" si="1">SUM(D7:D21)</f>
        <v>80</v>
      </c>
      <c r="E22" s="73">
        <f t="shared" si="1"/>
        <v>84</v>
      </c>
      <c r="F22" s="73">
        <f t="shared" si="1"/>
        <v>106</v>
      </c>
      <c r="G22" s="73">
        <f t="shared" si="1"/>
        <v>106</v>
      </c>
      <c r="H22" s="73">
        <f t="shared" si="1"/>
        <v>120</v>
      </c>
      <c r="I22" s="73">
        <f t="shared" si="1"/>
        <v>110</v>
      </c>
      <c r="J22" s="73">
        <f t="shared" si="1"/>
        <v>51</v>
      </c>
      <c r="K22" s="73">
        <f t="shared" si="1"/>
        <v>73</v>
      </c>
      <c r="L22" s="73">
        <f t="shared" si="1"/>
        <v>110</v>
      </c>
      <c r="M22" s="74">
        <f t="shared" si="1"/>
        <v>105</v>
      </c>
      <c r="N22" s="73">
        <f t="shared" si="1"/>
        <v>88</v>
      </c>
      <c r="O22" s="73">
        <f t="shared" si="1"/>
        <v>92</v>
      </c>
    </row>
    <row r="23" spans="2:15" x14ac:dyDescent="0.25">
      <c r="B23" s="41" t="s">
        <v>44</v>
      </c>
      <c r="C23" s="42"/>
      <c r="D23" s="43"/>
      <c r="G23" s="23"/>
      <c r="H23" s="23"/>
      <c r="I23" s="23"/>
      <c r="J23" s="23"/>
      <c r="K23" s="35"/>
      <c r="L23" s="26" t="s">
        <v>39</v>
      </c>
      <c r="M23" s="23"/>
      <c r="N23" s="23"/>
      <c r="O23" s="44"/>
    </row>
  </sheetData>
  <mergeCells count="3">
    <mergeCell ref="B3:N3"/>
    <mergeCell ref="B5:N5"/>
    <mergeCell ref="B4:O4"/>
  </mergeCells>
  <pageMargins left="0.70866141732283472" right="0.70866141732283472" top="0.74803149606299213" bottom="0.74803149606299213" header="0.31496062992125984" footer="0.31496062992125984"/>
  <pageSetup paperSize="9" scale="85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U50"/>
  <sheetViews>
    <sheetView workbookViewId="0">
      <selection activeCell="I23" sqref="I23"/>
    </sheetView>
  </sheetViews>
  <sheetFormatPr baseColWidth="10" defaultRowHeight="15" x14ac:dyDescent="0.25"/>
  <cols>
    <col min="1" max="1" width="4.28515625" customWidth="1"/>
  </cols>
  <sheetData>
    <row r="1" spans="1:21" x14ac:dyDescent="0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ht="15.75" x14ac:dyDescent="0.25">
      <c r="A2" s="1"/>
      <c r="B2" s="45"/>
      <c r="C2" s="46"/>
      <c r="D2" s="46"/>
      <c r="E2" s="46"/>
      <c r="F2" s="46"/>
      <c r="G2" s="46"/>
      <c r="H2" s="46"/>
      <c r="I2" s="46"/>
      <c r="J2" s="46"/>
      <c r="K2" s="46"/>
      <c r="L2" s="47"/>
      <c r="M2" s="46"/>
      <c r="N2" s="46"/>
      <c r="O2" s="48"/>
      <c r="P2" s="1"/>
      <c r="Q2" s="1"/>
      <c r="R2" s="1"/>
      <c r="S2" s="1"/>
      <c r="T2" s="1"/>
      <c r="U2" s="1"/>
    </row>
    <row r="3" spans="1:21" ht="16.5" x14ac:dyDescent="0.3">
      <c r="A3" s="1"/>
      <c r="B3" s="63" t="s">
        <v>0</v>
      </c>
      <c r="C3" s="63"/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48"/>
      <c r="P3" s="1"/>
      <c r="Q3" s="1"/>
      <c r="R3" s="1"/>
      <c r="S3" s="1"/>
      <c r="T3" s="1"/>
      <c r="U3" s="1"/>
    </row>
    <row r="4" spans="1:21" ht="18.75" x14ac:dyDescent="0.3">
      <c r="A4" s="1"/>
      <c r="B4" s="64" t="s">
        <v>51</v>
      </c>
      <c r="C4" s="64"/>
      <c r="D4" s="64"/>
      <c r="E4" s="64"/>
      <c r="F4" s="64"/>
      <c r="G4" s="64"/>
      <c r="H4" s="64"/>
      <c r="I4" s="64"/>
      <c r="J4" s="64"/>
      <c r="K4" s="64"/>
      <c r="L4" s="64"/>
      <c r="M4" s="64"/>
      <c r="N4" s="64"/>
      <c r="O4" s="64"/>
      <c r="P4" s="61"/>
      <c r="Q4" s="1"/>
      <c r="R4" s="1"/>
      <c r="S4" s="1"/>
      <c r="T4" s="1"/>
      <c r="U4" s="1"/>
    </row>
    <row r="5" spans="1:21" ht="16.5" x14ac:dyDescent="0.3">
      <c r="A5" s="1"/>
      <c r="B5" s="63" t="s">
        <v>1</v>
      </c>
      <c r="C5" s="63"/>
      <c r="D5" s="63"/>
      <c r="E5" s="63"/>
      <c r="F5" s="63"/>
      <c r="G5" s="63"/>
      <c r="H5" s="63"/>
      <c r="I5" s="63"/>
      <c r="J5" s="63"/>
      <c r="K5" s="63"/>
      <c r="L5" s="63"/>
      <c r="M5" s="63"/>
      <c r="N5" s="63"/>
      <c r="O5" s="48"/>
      <c r="P5" s="1"/>
      <c r="Q5" s="1"/>
      <c r="R5" s="1"/>
      <c r="S5" s="1"/>
      <c r="T5" s="1"/>
      <c r="U5" s="1"/>
    </row>
    <row r="6" spans="1:21" ht="16.5" x14ac:dyDescent="0.3">
      <c r="A6" s="1"/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48"/>
      <c r="P6" s="1"/>
      <c r="Q6" s="1"/>
      <c r="R6" s="1"/>
      <c r="S6" s="1"/>
      <c r="T6" s="1"/>
      <c r="U6" s="1"/>
    </row>
    <row r="7" spans="1:21" ht="16.5" thickBot="1" x14ac:dyDescent="0.3">
      <c r="A7" s="1"/>
      <c r="B7" s="49"/>
      <c r="C7" s="48"/>
      <c r="D7" s="48"/>
      <c r="E7" s="48"/>
      <c r="F7" s="46"/>
      <c r="G7" s="46"/>
      <c r="H7" s="46"/>
      <c r="I7" s="46"/>
      <c r="J7" s="46"/>
      <c r="K7" s="46"/>
      <c r="L7" s="46"/>
      <c r="M7" s="50"/>
      <c r="N7" s="46"/>
      <c r="O7" s="48"/>
      <c r="P7" s="1"/>
      <c r="Q7" s="1"/>
      <c r="R7" s="1"/>
      <c r="S7" s="1"/>
      <c r="T7" s="1"/>
      <c r="U7" s="1"/>
    </row>
    <row r="8" spans="1:21" ht="16.5" thickBot="1" x14ac:dyDescent="0.3">
      <c r="A8" s="1"/>
      <c r="B8" s="65" t="s">
        <v>40</v>
      </c>
      <c r="C8" s="66" t="s">
        <v>5</v>
      </c>
      <c r="D8" s="67" t="s">
        <v>6</v>
      </c>
      <c r="E8" s="67" t="s">
        <v>7</v>
      </c>
      <c r="F8" s="67" t="s">
        <v>8</v>
      </c>
      <c r="G8" s="67" t="s">
        <v>9</v>
      </c>
      <c r="H8" s="67" t="s">
        <v>10</v>
      </c>
      <c r="I8" s="67" t="s">
        <v>11</v>
      </c>
      <c r="J8" s="67" t="s">
        <v>12</v>
      </c>
      <c r="K8" s="67" t="s">
        <v>13</v>
      </c>
      <c r="L8" s="67" t="s">
        <v>14</v>
      </c>
      <c r="M8" s="67" t="s">
        <v>15</v>
      </c>
      <c r="N8" s="68" t="s">
        <v>16</v>
      </c>
      <c r="O8" s="48"/>
      <c r="P8" s="1"/>
      <c r="Q8" s="1"/>
      <c r="R8" s="1"/>
      <c r="S8" s="1"/>
      <c r="T8" s="1"/>
      <c r="U8" s="1"/>
    </row>
    <row r="9" spans="1:21" ht="16.5" thickBot="1" x14ac:dyDescent="0.3">
      <c r="A9" s="1"/>
      <c r="B9" s="51">
        <f>SUM(C9:N9)</f>
        <v>2138</v>
      </c>
      <c r="C9" s="52">
        <v>209</v>
      </c>
      <c r="D9" s="53">
        <v>226</v>
      </c>
      <c r="E9" s="53">
        <v>278</v>
      </c>
      <c r="F9" s="53">
        <v>166</v>
      </c>
      <c r="G9" s="53">
        <v>233</v>
      </c>
      <c r="H9" s="53">
        <v>206</v>
      </c>
      <c r="I9" s="53">
        <v>69</v>
      </c>
      <c r="J9" s="53">
        <v>90</v>
      </c>
      <c r="K9" s="53">
        <v>161</v>
      </c>
      <c r="L9" s="53">
        <v>164</v>
      </c>
      <c r="M9" s="53">
        <v>167</v>
      </c>
      <c r="N9" s="54">
        <v>169</v>
      </c>
      <c r="O9" s="48"/>
      <c r="P9" s="1"/>
      <c r="Q9" s="1"/>
      <c r="R9" s="1"/>
      <c r="S9" s="1"/>
      <c r="T9" s="1"/>
      <c r="U9" s="1"/>
    </row>
    <row r="10" spans="1:21" ht="15.75" x14ac:dyDescent="0.25">
      <c r="A10" s="1"/>
      <c r="B10" s="55" t="s">
        <v>45</v>
      </c>
      <c r="C10" s="46"/>
      <c r="D10" s="46"/>
      <c r="E10" s="46"/>
      <c r="F10" s="46"/>
      <c r="G10" s="46"/>
      <c r="H10" s="46"/>
      <c r="I10" s="46"/>
      <c r="J10" s="46"/>
      <c r="K10" s="46"/>
      <c r="L10" s="47"/>
      <c r="M10" s="46"/>
      <c r="N10" s="46"/>
      <c r="O10" s="48"/>
      <c r="P10" s="1"/>
      <c r="Q10" s="1"/>
      <c r="R10" s="1"/>
      <c r="S10" s="1"/>
      <c r="T10" s="1"/>
      <c r="U10" s="1"/>
    </row>
    <row r="11" spans="1:21" x14ac:dyDescent="0.2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</row>
    <row r="12" spans="1:21" x14ac:dyDescent="0.2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</row>
    <row r="13" spans="1:21" x14ac:dyDescent="0.2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x14ac:dyDescent="0.2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</row>
    <row r="15" spans="1:2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</row>
    <row r="16" spans="1:2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x14ac:dyDescent="0.2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</row>
    <row r="18" spans="1:21" x14ac:dyDescent="0.2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</row>
    <row r="19" spans="1:21" x14ac:dyDescent="0.2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</row>
    <row r="20" spans="1:21" x14ac:dyDescent="0.2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</row>
    <row r="21" spans="1:21" x14ac:dyDescent="0.2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x14ac:dyDescent="0.2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</row>
    <row r="23" spans="1:21" x14ac:dyDescent="0.2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</row>
    <row r="24" spans="1:21" x14ac:dyDescent="0.2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</row>
    <row r="25" spans="1:21" x14ac:dyDescent="0.2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</row>
    <row r="26" spans="1:21" x14ac:dyDescent="0.2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</row>
    <row r="28" spans="1:21" x14ac:dyDescent="0.2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</row>
    <row r="29" spans="1:2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</row>
    <row r="31" spans="1:2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</row>
    <row r="32" spans="1:2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</row>
    <row r="33" spans="1:2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</row>
    <row r="34" spans="1:21" x14ac:dyDescent="0.2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</row>
    <row r="35" spans="1:21" x14ac:dyDescent="0.2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</row>
    <row r="36" spans="1:2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</row>
    <row r="37" spans="1:2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</row>
    <row r="38" spans="1:2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</row>
    <row r="39" spans="1:2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</row>
    <row r="40" spans="1:2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</row>
    <row r="41" spans="1:2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</row>
    <row r="42" spans="1:2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</row>
    <row r="43" spans="1:2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</row>
    <row r="44" spans="1:2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</row>
    <row r="45" spans="1:2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</row>
    <row r="46" spans="1:2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</row>
    <row r="47" spans="1:2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</row>
    <row r="48" spans="1:2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</row>
    <row r="49" spans="1:2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</row>
    <row r="50" spans="1:2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</row>
  </sheetData>
  <mergeCells count="3">
    <mergeCell ref="B3:N3"/>
    <mergeCell ref="B5:N5"/>
    <mergeCell ref="B4:O4"/>
  </mergeCells>
  <pageMargins left="0.70866141732283472" right="0.70866141732283472" top="0.74803149606299213" bottom="0.74803149606299213" header="0.31496062992125984" footer="0.31496062992125984"/>
  <pageSetup paperSize="9"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4</vt:i4>
      </vt:variant>
    </vt:vector>
  </HeadingPairs>
  <TitlesOfParts>
    <vt:vector size="4" baseType="lpstr">
      <vt:lpstr>OPERACIONES ELECTIVA</vt:lpstr>
      <vt:lpstr>OPER.- EMERGENCIA</vt:lpstr>
      <vt:lpstr>OPERACIONES H. DE DIA</vt:lpstr>
      <vt:lpstr>OPER.-OFTAMOLOGIA -2DO-CARRION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ANALISIS</dc:creator>
  <cp:lastModifiedBy>ANALISIS</cp:lastModifiedBy>
  <cp:lastPrinted>2018-01-22T13:34:47Z</cp:lastPrinted>
  <dcterms:created xsi:type="dcterms:W3CDTF">2018-01-15T17:13:31Z</dcterms:created>
  <dcterms:modified xsi:type="dcterms:W3CDTF">2018-02-15T14:58:39Z</dcterms:modified>
</cp:coreProperties>
</file>