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  <externalReference r:id="rId9"/>
  </externalReferences>
  <calcPr calcId="144525"/>
</workbook>
</file>

<file path=xl/calcChain.xml><?xml version="1.0" encoding="utf-8"?>
<calcChain xmlns="http://schemas.openxmlformats.org/spreadsheetml/2006/main">
  <c r="A86" i="4" l="1"/>
  <c r="A65" i="4"/>
  <c r="A44" i="4"/>
  <c r="A23" i="4"/>
  <c r="A116" i="3"/>
  <c r="D182" i="2" l="1"/>
  <c r="C182" i="2"/>
  <c r="B181" i="2"/>
  <c r="B180" i="2"/>
  <c r="D179" i="2"/>
  <c r="C179" i="2"/>
  <c r="D178" i="2"/>
  <c r="C178" i="2"/>
  <c r="D177" i="2"/>
  <c r="C177" i="2"/>
  <c r="D176" i="2"/>
  <c r="C176" i="2"/>
  <c r="D175" i="2"/>
  <c r="C175" i="2"/>
  <c r="D168" i="2"/>
  <c r="C168" i="2"/>
  <c r="C180" i="2" l="1"/>
  <c r="D180" i="2" s="1"/>
  <c r="C183" i="2"/>
  <c r="D183" i="2" s="1"/>
  <c r="C184" i="2"/>
  <c r="D184" i="2" s="1"/>
  <c r="C181" i="2"/>
  <c r="D181" i="2" s="1"/>
  <c r="B223" i="3" l="1"/>
  <c r="B222" i="3"/>
  <c r="B19" i="7"/>
  <c r="B18" i="7"/>
  <c r="B64" i="6"/>
  <c r="B63" i="6"/>
  <c r="B41" i="6"/>
  <c r="B40" i="6"/>
  <c r="B18" i="6"/>
  <c r="B17" i="6"/>
  <c r="B87" i="5"/>
  <c r="B86" i="5"/>
  <c r="B64" i="5"/>
  <c r="B63" i="5"/>
  <c r="B41" i="5"/>
  <c r="B40" i="5"/>
  <c r="B18" i="5"/>
  <c r="B17" i="5"/>
  <c r="B102" i="4"/>
  <c r="B101" i="4"/>
  <c r="B81" i="4"/>
  <c r="B80" i="4"/>
  <c r="B60" i="4"/>
  <c r="B59" i="4"/>
  <c r="B39" i="4"/>
  <c r="B38" i="4"/>
  <c r="B18" i="4"/>
  <c r="B17" i="4"/>
  <c r="B178" i="3"/>
  <c r="B177" i="3"/>
  <c r="B155" i="3"/>
  <c r="B154" i="3"/>
  <c r="B132" i="3"/>
  <c r="B131" i="3"/>
  <c r="B110" i="3"/>
  <c r="B109" i="3"/>
  <c r="B87" i="3"/>
  <c r="B86" i="3"/>
  <c r="B64" i="3"/>
  <c r="B63" i="3"/>
  <c r="B41" i="3"/>
  <c r="B40" i="3"/>
  <c r="B18" i="3"/>
  <c r="B17" i="3"/>
  <c r="B158" i="2"/>
  <c r="B157" i="2"/>
  <c r="B134" i="2"/>
  <c r="B133" i="2"/>
  <c r="B111" i="2"/>
  <c r="B110" i="2"/>
  <c r="B87" i="2"/>
  <c r="B86" i="2"/>
  <c r="B64" i="2"/>
  <c r="B63" i="2"/>
  <c r="B40" i="2"/>
  <c r="B39" i="2"/>
  <c r="B18" i="2"/>
  <c r="B17" i="2"/>
  <c r="D92" i="1"/>
  <c r="D91" i="1"/>
  <c r="D66" i="1"/>
  <c r="D65" i="1"/>
  <c r="A140" i="2" l="1"/>
  <c r="W91" i="4" l="1"/>
  <c r="V29" i="1" l="1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8" i="3"/>
  <c r="A23" i="2" l="1"/>
  <c r="A93" i="2" l="1"/>
  <c r="A69" i="2"/>
  <c r="A46" i="2"/>
  <c r="A116" i="2"/>
  <c r="A70" i="5" l="1"/>
  <c r="A47" i="5"/>
  <c r="A1" i="5"/>
  <c r="A24" i="5"/>
  <c r="A47" i="6"/>
  <c r="A1" i="6"/>
  <c r="A24" i="6"/>
</calcChain>
</file>

<file path=xl/sharedStrings.xml><?xml version="1.0" encoding="utf-8"?>
<sst xmlns="http://schemas.openxmlformats.org/spreadsheetml/2006/main" count="1767" uniqueCount="149">
  <si>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</si>
  <si>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</si>
  <si>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</si>
  <si>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</si>
  <si>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</si>
  <si>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</si>
  <si>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</si>
  <si>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</si>
  <si>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</si>
  <si>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</si>
  <si>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</si>
  <si>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</si>
  <si>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</si>
  <si>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</si>
  <si>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</si>
  <si>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</si>
  <si>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</si>
  <si>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</si>
  <si>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</si>
  <si>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</si>
  <si>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EGRESOS HOSPITAL </t>
  </si>
  <si>
    <t xml:space="preserve"> INGRESOS 
AL DPTO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</si>
  <si>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</si>
  <si>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</si>
  <si>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</si>
  <si>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</si>
  <si>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</si>
  <si>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</si>
  <si>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</si>
  <si>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</si>
  <si>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 xml:space="preserve"> EGRESOS POR DPTO</t>
  </si>
  <si>
    <t>EGRESO
HOSPITAL</t>
  </si>
  <si>
    <t xml:space="preserve"> PISO 5° B  :  Urologia - Cirugia Torax - Oftalmologia - Otorrinolaringología</t>
  </si>
  <si>
    <t xml:space="preserve"> Sala de Quemados</t>
  </si>
  <si>
    <t xml:space="preserve"> Cirugía Pediátrica</t>
  </si>
  <si>
    <t xml:space="preserve"> DEPARTAMENTO DE  PEDIATRIA</t>
  </si>
  <si>
    <t>PISO 3º A  :  Servicio de Neonatología UCI</t>
  </si>
  <si>
    <t>PISO 3º A  :  Servicio de Neonatología UCIN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</si>
  <si>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</si>
  <si>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</si>
  <si>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</si>
  <si>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</si>
  <si>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PISO  : UEPA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</si>
  <si>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</si>
  <si>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</si>
  <si>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</si>
  <si>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</si>
  <si>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</si>
  <si>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</si>
  <si>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</si>
  <si>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</si>
  <si>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</si>
  <si>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</si>
  <si>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</si>
  <si>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</si>
  <si>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</si>
  <si>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</si>
  <si>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</si>
  <si>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</si>
  <si>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</si>
  <si>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</si>
  <si>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</si>
  <si>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</si>
  <si>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</si>
  <si>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</si>
  <si>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</si>
  <si>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</si>
  <si>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</si>
  <si>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</si>
  <si>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</si>
  <si>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</si>
  <si>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 xml:space="preserve"> DEPARTAMENTO DE  ONCOLOGIA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</si>
  <si>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</si>
  <si>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</si>
  <si>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</si>
  <si>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</si>
  <si>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</si>
  <si>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</si>
  <si>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</si>
  <si>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</si>
  <si>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</si>
  <si>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</si>
  <si>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</si>
  <si>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</si>
  <si>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</si>
  <si>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</si>
  <si>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</si>
  <si>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</si>
  <si>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</si>
  <si>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</si>
  <si>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</si>
  <si>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</si>
  <si>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</si>
  <si>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</si>
  <si>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</si>
  <si>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</si>
  <si>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</si>
  <si>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</si>
  <si>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</si>
  <si>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</si>
  <si>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</si>
  <si>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</si>
  <si>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</si>
  <si>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</si>
  <si>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</si>
  <si>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</si>
  <si>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</si>
  <si>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</si>
  <si>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</si>
  <si>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</si>
  <si>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</si>
  <si>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</si>
  <si>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</si>
  <si>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</si>
  <si>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</si>
  <si>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</si>
  <si>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>AÑO: 2020</t>
  </si>
  <si>
    <t>CIRUGIA ESPECIALIDADES  MFR</t>
  </si>
  <si>
    <t xml:space="preserve"> INDICADORES  DE HOSPITALIZACIÓN</t>
  </si>
  <si>
    <t>AÑO: 2021</t>
  </si>
  <si>
    <t xml:space="preserve"> PISO 4° A   COVID</t>
  </si>
  <si>
    <t xml:space="preserve"> PISO 4° B  COVID</t>
  </si>
  <si>
    <t xml:space="preserve"> PISO 8° B  </t>
  </si>
  <si>
    <t xml:space="preserve"> PISO 8° A  </t>
  </si>
  <si>
    <t xml:space="preserve"> PISO 6° A  :  COVID</t>
  </si>
  <si>
    <t xml:space="preserve"> PISO 6º B  : COVID</t>
  </si>
  <si>
    <t xml:space="preserve"> SERVICIO DE PEDIATRIA COVID</t>
  </si>
  <si>
    <t xml:space="preserve"> PISO  2º B  :  COVID</t>
  </si>
  <si>
    <t>Ene-21</t>
  </si>
  <si>
    <t>Feb-21</t>
  </si>
  <si>
    <t>Mar-21</t>
  </si>
  <si>
    <t>Abr-21</t>
  </si>
  <si>
    <t>May-21</t>
  </si>
  <si>
    <t>Jun-21</t>
  </si>
  <si>
    <t>Jul-21</t>
  </si>
  <si>
    <t>Ago-21</t>
  </si>
  <si>
    <t>Sep-21</t>
  </si>
  <si>
    <t>Oct-21</t>
  </si>
  <si>
    <t>Nov-21</t>
  </si>
  <si>
    <t>Dic-21</t>
  </si>
  <si>
    <t>AÑO 2021</t>
  </si>
  <si>
    <t>1er Trim 2021</t>
  </si>
  <si>
    <t>2do Trim 2021</t>
  </si>
  <si>
    <t>3er Trim 2021</t>
  </si>
  <si>
    <t>4to Trim 2021</t>
  </si>
  <si>
    <t>CENEX COVID-19</t>
  </si>
  <si>
    <t xml:space="preserve">      </t>
  </si>
  <si>
    <t>NEUMOLOGIA/ INFECTOLOGIA-covid</t>
  </si>
  <si>
    <t>CERRO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</si>
</sst>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6">
    <xf numFmtId="0" fontId="0" fillId="0" borderId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7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9" fontId="27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</cellStyleXfs>
  <cellXfs count="404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10" fontId="1" fillId="0" borderId="0" xfId="0" applyNumberFormat="1" applyFont="1" applyFill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0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10" fontId="7" fillId="5" borderId="2" xfId="0" applyNumberFormat="1" applyFont="1" applyFill="1" applyBorder="1" applyAlignment="1" applyProtection="1">
      <alignment horizontal="center" vertical="center" wrapText="1"/>
    </xf>
    <xf numFmtId="164" fontId="7" fillId="5" borderId="2" xfId="0" applyNumberFormat="1" applyFont="1" applyFill="1" applyBorder="1" applyAlignment="1" applyProtection="1">
      <alignment horizontal="center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10" fontId="10" fillId="0" borderId="0" xfId="0" applyNumberFormat="1" applyFont="1" applyFill="1" applyAlignment="1" applyProtection="1">
      <alignment horizontal="left" vertical="center"/>
    </xf>
    <xf numFmtId="1" fontId="10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0" fontId="10" fillId="0" borderId="11" xfId="0" applyNumberFormat="1" applyFont="1" applyFill="1" applyBorder="1" applyAlignment="1" applyProtection="1">
      <alignment horizontal="left" vertical="center"/>
    </xf>
    <xf numFmtId="1" fontId="10" fillId="0" borderId="11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Protection="1"/>
    <xf numFmtId="0" fontId="3" fillId="0" borderId="11" xfId="0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0" fontId="7" fillId="2" borderId="3" xfId="0" applyNumberFormat="1" applyFont="1" applyFill="1" applyBorder="1" applyAlignment="1" applyProtection="1">
      <alignment horizontal="center" vertical="center" wrapText="1"/>
    </xf>
    <xf numFmtId="165" fontId="0" fillId="4" borderId="10" xfId="0" applyNumberForma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vertical="center"/>
    </xf>
    <xf numFmtId="1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4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0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Protection="1"/>
    <xf numFmtId="10" fontId="7" fillId="0" borderId="0" xfId="0" applyNumberFormat="1" applyFont="1" applyFill="1" applyProtection="1"/>
    <xf numFmtId="1" fontId="14" fillId="0" borderId="0" xfId="0" applyNumberFormat="1" applyFont="1" applyFill="1" applyProtection="1"/>
    <xf numFmtId="1" fontId="2" fillId="0" borderId="0" xfId="0" applyNumberFormat="1" applyFont="1" applyFill="1" applyAlignment="1" applyProtection="1">
      <alignment vertical="center"/>
    </xf>
    <xf numFmtId="1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10" fontId="1" fillId="0" borderId="11" xfId="0" applyNumberFormat="1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" fillId="0" borderId="1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Protection="1">
      <protection locked="0"/>
    </xf>
    <xf numFmtId="165" fontId="1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/>
    </xf>
    <xf numFmtId="10" fontId="21" fillId="0" borderId="11" xfId="0" applyNumberFormat="1" applyFont="1" applyFill="1" applyBorder="1" applyAlignment="1" applyProtection="1">
      <alignment horizontal="left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19" fillId="0" borderId="0" xfId="0" applyNumberFormat="1" applyFont="1" applyFill="1" applyProtection="1"/>
    <xf numFmtId="164" fontId="2" fillId="0" borderId="0" xfId="0" applyNumberFormat="1" applyFont="1" applyFill="1" applyProtection="1"/>
    <xf numFmtId="3" fontId="17" fillId="4" borderId="1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5" fontId="8" fillId="4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0" fontId="20" fillId="0" borderId="11" xfId="0" applyNumberFormat="1" applyFont="1" applyFill="1" applyBorder="1" applyAlignment="1" applyProtection="1">
      <alignment horizontal="left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165" fontId="22" fillId="4" borderId="1" xfId="0" applyNumberFormat="1" applyFont="1" applyFill="1" applyBorder="1" applyAlignment="1" applyProtection="1">
      <alignment horizontal="center" vertical="center"/>
    </xf>
    <xf numFmtId="166" fontId="22" fillId="4" borderId="1" xfId="0" applyNumberFormat="1" applyFont="1" applyFill="1" applyBorder="1" applyAlignment="1" applyProtection="1">
      <alignment horizontal="center" vertical="center"/>
    </xf>
    <xf numFmtId="165" fontId="23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26" fillId="0" borderId="10" xfId="1" applyNumberFormat="1" applyBorder="1" applyAlignment="1">
      <alignment horizontal="center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2" xfId="1" applyNumberFormat="1" applyFont="1" applyFill="1" applyBorder="1" applyAlignment="1" applyProtection="1">
      <alignment horizontal="center" vertical="center" wrapText="1"/>
    </xf>
    <xf numFmtId="165" fontId="26" fillId="5" borderId="10" xfId="1" applyNumberForma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vertical="center"/>
    </xf>
    <xf numFmtId="1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Fill="1" applyProtection="1"/>
    <xf numFmtId="3" fontId="3" fillId="5" borderId="12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/>
    </xf>
    <xf numFmtId="3" fontId="3" fillId="4" borderId="10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165" fontId="3" fillId="4" borderId="10" xfId="0" applyNumberFormat="1" applyFont="1" applyFill="1" applyBorder="1" applyAlignment="1" applyProtection="1">
      <alignment horizontal="center" vertical="center"/>
    </xf>
    <xf numFmtId="166" fontId="3" fillId="4" borderId="10" xfId="0" applyNumberFormat="1" applyFont="1" applyFill="1" applyBorder="1" applyAlignment="1" applyProtection="1">
      <alignment horizontal="center" vertical="center"/>
    </xf>
    <xf numFmtId="165" fontId="7" fillId="4" borderId="10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0" fontId="4" fillId="2" borderId="12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9" fillId="4" borderId="10" xfId="0" applyNumberFormat="1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166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6" fillId="4" borderId="0" xfId="0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3" fontId="5" fillId="5" borderId="1" xfId="0" applyNumberFormat="1" applyFont="1" applyFill="1" applyBorder="1" applyAlignment="1" applyProtection="1">
      <alignment horizontal="center" vertical="center" wrapText="1"/>
    </xf>
    <xf numFmtId="3" fontId="7" fillId="0" borderId="0" xfId="1" applyNumberFormat="1" applyFont="1" applyFill="1" applyBorder="1" applyAlignment="1" applyProtection="1">
      <alignment horizontal="center" vertical="center" wrapText="1"/>
    </xf>
    <xf numFmtId="3" fontId="7" fillId="22" borderId="2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/>
    <xf numFmtId="0" fontId="0" fillId="0" borderId="0" xfId="0" applyBorder="1"/>
    <xf numFmtId="1" fontId="4" fillId="0" borderId="25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/>
    </xf>
    <xf numFmtId="1" fontId="7" fillId="0" borderId="26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0" fontId="10" fillId="0" borderId="0" xfId="0" applyNumberFormat="1" applyFont="1" applyFill="1" applyBorder="1" applyAlignment="1" applyProtection="1">
      <alignment horizontal="left" vertical="center"/>
    </xf>
    <xf numFmtId="1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Protection="1"/>
    <xf numFmtId="10" fontId="2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" fontId="1" fillId="0" borderId="0" xfId="0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left"/>
    </xf>
  </cellXfs>
  <cellStyles count="166">
    <cellStyle name="20% - Énfasis1 2" xfId="68"/>
    <cellStyle name="20% - Énfasis1 3" xfId="2"/>
    <cellStyle name="20% - Énfasis2 2" xfId="69"/>
    <cellStyle name="20% - Énfasis2 3" xfId="3"/>
    <cellStyle name="20% - Énfasis3 2" xfId="70"/>
    <cellStyle name="20% - Énfasis3 3" xfId="4"/>
    <cellStyle name="20% - Énfasis4 2" xfId="71"/>
    <cellStyle name="20% - Énfasis4 3" xfId="5"/>
    <cellStyle name="20% - Énfasis5 2" xfId="72"/>
    <cellStyle name="20% - Énfasis5 3" xfId="6"/>
    <cellStyle name="20% - Énfasis6 2" xfId="73"/>
    <cellStyle name="20% - Énfasis6 3" xfId="7"/>
    <cellStyle name="40% - Énfasis1 2" xfId="74"/>
    <cellStyle name="40% - Énfasis1 3" xfId="8"/>
    <cellStyle name="40% - Énfasis2 2" xfId="75"/>
    <cellStyle name="40% - Énfasis2 3" xfId="9"/>
    <cellStyle name="40% - Énfasis3 2" xfId="76"/>
    <cellStyle name="40% - Énfasis3 3" xfId="10"/>
    <cellStyle name="40% - Énfasis4 2" xfId="77"/>
    <cellStyle name="40% - Énfasis4 3" xfId="11"/>
    <cellStyle name="40% - Énfasis5 2" xfId="78"/>
    <cellStyle name="40% - Énfasis5 3" xfId="12"/>
    <cellStyle name="40% - Énfasis6 2" xfId="79"/>
    <cellStyle name="40% - Énfasis6 3" xfId="13"/>
    <cellStyle name="60% - Énfasis1 2" xfId="80"/>
    <cellStyle name="60% - Énfasis1 3" xfId="14"/>
    <cellStyle name="60% - Énfasis2 2" xfId="81"/>
    <cellStyle name="60% - Énfasis2 3" xfId="15"/>
    <cellStyle name="60% - Énfasis3 2" xfId="82"/>
    <cellStyle name="60% - Énfasis3 3" xfId="16"/>
    <cellStyle name="60% - Énfasis4 2" xfId="83"/>
    <cellStyle name="60% - Énfasis4 3" xfId="17"/>
    <cellStyle name="60% - Énfasis5 2" xfId="84"/>
    <cellStyle name="60% - Énfasis5 3" xfId="18"/>
    <cellStyle name="60% - Énfasis6 2" xfId="85"/>
    <cellStyle name="60% - Énfasis6 3" xfId="19"/>
    <cellStyle name="Buena 2" xfId="86"/>
    <cellStyle name="Buena 3" xfId="20"/>
    <cellStyle name="Cálculo 2" xfId="87"/>
    <cellStyle name="Cálculo 3" xfId="21"/>
    <cellStyle name="Celda de comprobación 2" xfId="88"/>
    <cellStyle name="Celda de comprobación 3" xfId="22"/>
    <cellStyle name="Celda vinculada 2" xfId="89"/>
    <cellStyle name="Celda vinculada 3" xfId="23"/>
    <cellStyle name="Encabezado 4 2" xfId="90"/>
    <cellStyle name="Encabezado 4 3" xfId="24"/>
    <cellStyle name="Énfasis1 2" xfId="91"/>
    <cellStyle name="Énfasis1 3" xfId="25"/>
    <cellStyle name="Énfasis2 2" xfId="92"/>
    <cellStyle name="Énfasis2 3" xfId="26"/>
    <cellStyle name="Énfasis3 2" xfId="93"/>
    <cellStyle name="Énfasis3 3" xfId="27"/>
    <cellStyle name="Énfasis4 2" xfId="94"/>
    <cellStyle name="Énfasis4 3" xfId="28"/>
    <cellStyle name="Énfasis5 2" xfId="95"/>
    <cellStyle name="Énfasis5 3" xfId="29"/>
    <cellStyle name="Énfasis6 2" xfId="96"/>
    <cellStyle name="Énfasis6 3" xfId="30"/>
    <cellStyle name="Entrada 2" xfId="97"/>
    <cellStyle name="Entrada 3" xfId="31"/>
    <cellStyle name="Euro" xfId="32"/>
    <cellStyle name="Euro 10" xfId="142"/>
    <cellStyle name="Euro 2" xfId="143"/>
    <cellStyle name="Euro 3" xfId="144"/>
    <cellStyle name="Euro 4" xfId="145"/>
    <cellStyle name="Euro 5" xfId="146"/>
    <cellStyle name="Euro 6" xfId="147"/>
    <cellStyle name="Euro 7" xfId="148"/>
    <cellStyle name="Euro 8" xfId="149"/>
    <cellStyle name="Euro 9" xfId="150"/>
    <cellStyle name="Incorrecto 2" xfId="98"/>
    <cellStyle name="Incorrecto 3" xfId="33"/>
    <cellStyle name="Millares 2" xfId="152"/>
    <cellStyle name="Millares 3" xfId="153"/>
    <cellStyle name="Millares 4" xfId="151"/>
    <cellStyle name="Neutral 2" xfId="99"/>
    <cellStyle name="Neutral 3" xfId="34"/>
    <cellStyle name="Normal" xfId="0" builtinId="0"/>
    <cellStyle name="Normal 10" xfId="53"/>
    <cellStyle name="Normal 10 2" xfId="117"/>
    <cellStyle name="Normal 10 3" xfId="154"/>
    <cellStyle name="Normal 11" xfId="54"/>
    <cellStyle name="Normal 11 2" xfId="118"/>
    <cellStyle name="Normal 11 3" xfId="155"/>
    <cellStyle name="Normal 12" xfId="55"/>
    <cellStyle name="Normal 12 2" xfId="119"/>
    <cellStyle name="Normal 12 3" xfId="156"/>
    <cellStyle name="Normal 13" xfId="56"/>
    <cellStyle name="Normal 13 2" xfId="120"/>
    <cellStyle name="Normal 13 3" xfId="157"/>
    <cellStyle name="Normal 14" xfId="63"/>
    <cellStyle name="Normal 14 2" xfId="127"/>
    <cellStyle name="Normal 15" xfId="57"/>
    <cellStyle name="Normal 15 2" xfId="121"/>
    <cellStyle name="Normal 16" xfId="58"/>
    <cellStyle name="Normal 16 2" xfId="122"/>
    <cellStyle name="Normal 16 3" xfId="158"/>
    <cellStyle name="Normal 17" xfId="59"/>
    <cellStyle name="Normal 17 2" xfId="123"/>
    <cellStyle name="Normal 18" xfId="60"/>
    <cellStyle name="Normal 18 2" xfId="124"/>
    <cellStyle name="Normal 19" xfId="61"/>
    <cellStyle name="Normal 19 2" xfId="125"/>
    <cellStyle name="Normal 2" xfId="35"/>
    <cellStyle name="Normal 2 2" xfId="100"/>
    <cellStyle name="Normal 20" xfId="64"/>
    <cellStyle name="Normal 20 2" xfId="128"/>
    <cellStyle name="Normal 21" xfId="65"/>
    <cellStyle name="Normal 21 2" xfId="129"/>
    <cellStyle name="Normal 22" xfId="67"/>
    <cellStyle name="Normal 23" xfId="66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36"/>
    <cellStyle name="Normal 3 2" xfId="101"/>
    <cellStyle name="Normal 3 3" xfId="159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65"/>
    <cellStyle name="Normal 37" xfId="1"/>
    <cellStyle name="Normal 4" xfId="37"/>
    <cellStyle name="Normal 4 2" xfId="102"/>
    <cellStyle name="Normal 5" xfId="38"/>
    <cellStyle name="Normal 5 2" xfId="103"/>
    <cellStyle name="Normal 6" xfId="39"/>
    <cellStyle name="Normal 6 2" xfId="104"/>
    <cellStyle name="Normal 7" xfId="40"/>
    <cellStyle name="Normal 7 2" xfId="105"/>
    <cellStyle name="Normal 8" xfId="51"/>
    <cellStyle name="Normal 8 2" xfId="115"/>
    <cellStyle name="Normal 8 3" xfId="160"/>
    <cellStyle name="Normal 9" xfId="52"/>
    <cellStyle name="Normal 9 2" xfId="116"/>
    <cellStyle name="Normal 9 3" xfId="161"/>
    <cellStyle name="Notas 2" xfId="106"/>
    <cellStyle name="Notas 3" xfId="41"/>
    <cellStyle name="Porcentaje 2" xfId="126"/>
    <cellStyle name="Porcentaje 3" xfId="162"/>
    <cellStyle name="Porcentaje 4" xfId="62"/>
    <cellStyle name="Porcentual 2" xfId="42"/>
    <cellStyle name="Porcentual 2 2" xfId="163"/>
    <cellStyle name="Porcentual 3" xfId="164"/>
    <cellStyle name="Salida 2" xfId="107"/>
    <cellStyle name="Salida 3" xfId="43"/>
    <cellStyle name="Texto de advertencia 2" xfId="108"/>
    <cellStyle name="Texto de advertencia 3" xfId="44"/>
    <cellStyle name="Texto explicativo 2" xfId="109"/>
    <cellStyle name="Texto explicativo 3" xfId="45"/>
    <cellStyle name="Título 1 2" xfId="111"/>
    <cellStyle name="Título 1 3" xfId="47"/>
    <cellStyle name="Título 2 2" xfId="112"/>
    <cellStyle name="Título 2 3" xfId="48"/>
    <cellStyle name="Título 3 2" xfId="113"/>
    <cellStyle name="Título 3 3" xfId="49"/>
    <cellStyle name="Título 4" xfId="110"/>
    <cellStyle name="Título 5" xfId="46"/>
    <cellStyle name="Total 2" xfId="114"/>
    <cellStyle name="Tot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NFA%202016/CENSOS/REPORTES%20INDICADORES%202015-02-02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INDICADORES%202020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/>
          <cell r="J30">
            <v>3</v>
          </cell>
          <cell r="L30"/>
          <cell r="S30"/>
        </row>
        <row r="308">
          <cell r="E308">
            <v>32</v>
          </cell>
          <cell r="F308">
            <v>482</v>
          </cell>
          <cell r="G308">
            <v>960</v>
          </cell>
          <cell r="I308"/>
          <cell r="J308">
            <v>0</v>
          </cell>
          <cell r="L308"/>
          <cell r="S308"/>
        </row>
        <row r="586">
          <cell r="E586">
            <v>30</v>
          </cell>
          <cell r="F586">
            <v>431</v>
          </cell>
          <cell r="G586">
            <v>900</v>
          </cell>
          <cell r="I586"/>
          <cell r="J586">
            <v>0</v>
          </cell>
          <cell r="L586"/>
          <cell r="S586"/>
        </row>
        <row r="864">
          <cell r="E864">
            <v>32</v>
          </cell>
          <cell r="F864">
            <v>520</v>
          </cell>
          <cell r="G864">
            <v>960</v>
          </cell>
          <cell r="I864"/>
          <cell r="J864">
            <v>0</v>
          </cell>
          <cell r="L864"/>
          <cell r="S864"/>
        </row>
        <row r="1140">
          <cell r="E1140">
            <v>32</v>
          </cell>
          <cell r="F1140">
            <v>749</v>
          </cell>
          <cell r="G1140">
            <v>992</v>
          </cell>
          <cell r="I1140"/>
          <cell r="J1140">
            <v>0</v>
          </cell>
          <cell r="L1140"/>
          <cell r="S1140"/>
        </row>
        <row r="1696">
          <cell r="E1696">
            <v>15</v>
          </cell>
          <cell r="F1696">
            <v>220</v>
          </cell>
          <cell r="G1696">
            <v>450</v>
          </cell>
          <cell r="I1696"/>
          <cell r="J1696">
            <v>2</v>
          </cell>
          <cell r="L1696"/>
          <cell r="S1696"/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/>
          <cell r="J359">
            <v>6</v>
          </cell>
          <cell r="L359"/>
          <cell r="S359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3"/>
      <sheetName val="REPORTE DE CAMAS 2012"/>
      <sheetName val="REPORTE DE CAMAS 2021"/>
      <sheetName val="SUPERVISION_CAMAS_2021"/>
      <sheetName val="REPORTE DE CAMAS 2019"/>
      <sheetName val="SUPERVISION_CAMAS_2019"/>
      <sheetName val="REPORTE DE CAMAS 2018"/>
      <sheetName val="SUPERVISION_CAMAS_2018"/>
      <sheetName val="REPORTE DE CAMAS 2017"/>
      <sheetName val="SUPERVISION_CAMAS_2017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21"/>
      <sheetName val="CENSOS2020"/>
      <sheetName val="CENSOS2019"/>
      <sheetName val="CENSOS2018"/>
      <sheetName val="CENSOS2017"/>
      <sheetName val="CENSOS2016"/>
      <sheetName val="CENSOS2015"/>
      <sheetName val="CENSOS2014"/>
      <sheetName val="CENSOS2013"/>
      <sheetName val="CENSOS2012"/>
      <sheetName val="CENSOS2010"/>
      <sheetName val="HNDAC"/>
      <sheetName val="MEDICINA"/>
      <sheetName val="CIRUGIA"/>
      <sheetName val="PEDIATRIA"/>
      <sheetName val="GINECOBSTETRICIA"/>
      <sheetName val="AREAS-CRITICAS"/>
      <sheetName val="ONCOLOGIA"/>
      <sheetName val="CENEX COVID - 19"/>
      <sheetName val="MFR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118">
          <cell r="E7118">
            <v>0</v>
          </cell>
          <cell r="F7118">
            <v>0</v>
          </cell>
        </row>
        <row r="7125">
          <cell r="E7125">
            <v>0</v>
          </cell>
          <cell r="F7125">
            <v>3</v>
          </cell>
        </row>
        <row r="7126">
          <cell r="E7126">
            <v>0</v>
          </cell>
          <cell r="F7126">
            <v>0</v>
          </cell>
        </row>
        <row r="7127">
          <cell r="E7127">
            <v>0</v>
          </cell>
          <cell r="F7127">
            <v>3</v>
          </cell>
        </row>
        <row r="7128">
          <cell r="E7128">
            <v>0</v>
          </cell>
          <cell r="F7128">
            <v>1</v>
          </cell>
        </row>
        <row r="7129">
          <cell r="E7129">
            <v>0</v>
          </cell>
          <cell r="F7129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8"/>
  <sheetViews>
    <sheetView tabSelected="1" topLeftCell="A46" workbookViewId="0">
      <selection activeCell="I103" sqref="I103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3.5703125" customWidth="1"/>
    <col min="5" max="6" width="0" hidden="1" customWidth="1"/>
    <col min="12" max="12" width="13.28515625" customWidth="1"/>
    <col min="19" max="20" width="11.42578125" hidden="1" customWidth="1"/>
  </cols>
  <sheetData>
    <row r="1" spans="3:22" hidden="1" x14ac:dyDescent="0.25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 x14ac:dyDescent="0.25">
      <c r="C2" s="1" t="s">
        <v>73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 x14ac:dyDescent="0.25">
      <c r="C3" s="6" t="s">
        <v>49</v>
      </c>
      <c r="D3" s="6"/>
      <c r="E3" s="6"/>
      <c r="F3" s="7"/>
      <c r="G3" s="8"/>
      <c r="H3" s="6"/>
      <c r="I3" s="6"/>
      <c r="J3" s="6"/>
      <c r="K3" s="6"/>
      <c r="L3" s="9"/>
      <c r="M3" s="6"/>
      <c r="N3" s="6"/>
      <c r="O3" s="6"/>
      <c r="P3" s="6"/>
      <c r="Q3" s="6"/>
      <c r="R3" s="10"/>
      <c r="S3" s="10"/>
    </row>
    <row r="4" spans="3:22" ht="54.75" hidden="1" thickBot="1" x14ac:dyDescent="0.3">
      <c r="C4" s="11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15" t="s">
        <v>6</v>
      </c>
      <c r="I4" s="15" t="s">
        <v>7</v>
      </c>
      <c r="J4" s="15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6" t="s">
        <v>13</v>
      </c>
      <c r="P4" s="16" t="s">
        <v>14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3:22" ht="15.75" hidden="1" thickBot="1" x14ac:dyDescent="0.3">
      <c r="C5" s="36" t="s">
        <v>53</v>
      </c>
      <c r="D5" s="18">
        <v>31</v>
      </c>
      <c r="E5" s="18" t="e">
        <v>#REF!</v>
      </c>
      <c r="F5" s="19" t="e">
        <v>#REF!</v>
      </c>
      <c r="G5" s="320">
        <v>495</v>
      </c>
      <c r="H5" s="18">
        <v>12842</v>
      </c>
      <c r="I5" s="18">
        <v>15345</v>
      </c>
      <c r="J5" s="18">
        <v>1330</v>
      </c>
      <c r="K5" s="18">
        <v>41</v>
      </c>
      <c r="L5" s="18">
        <v>1408</v>
      </c>
      <c r="M5" s="39">
        <v>0.83699999999999997</v>
      </c>
      <c r="N5" s="40">
        <v>45.4</v>
      </c>
      <c r="O5" s="22">
        <v>1.9</v>
      </c>
      <c r="P5" s="22">
        <v>2.7</v>
      </c>
      <c r="Q5" s="21">
        <v>3.1E-2</v>
      </c>
      <c r="R5" s="22">
        <v>42.9</v>
      </c>
      <c r="S5" s="18">
        <v>35</v>
      </c>
      <c r="T5" s="21">
        <v>2.6315789473684209E-2</v>
      </c>
    </row>
    <row r="6" spans="3:22" ht="15.75" hidden="1" thickBot="1" x14ac:dyDescent="0.3">
      <c r="C6" s="23" t="s">
        <v>54</v>
      </c>
      <c r="D6" s="24">
        <v>29</v>
      </c>
      <c r="E6" s="24"/>
      <c r="F6" s="25"/>
      <c r="G6" s="320">
        <v>480</v>
      </c>
      <c r="H6" s="18">
        <v>12151</v>
      </c>
      <c r="I6" s="18">
        <v>13920</v>
      </c>
      <c r="J6" s="18">
        <v>1403</v>
      </c>
      <c r="K6" s="18">
        <v>44</v>
      </c>
      <c r="L6" s="18">
        <v>1449</v>
      </c>
      <c r="M6" s="39">
        <v>0.873</v>
      </c>
      <c r="N6" s="40">
        <v>50</v>
      </c>
      <c r="O6" s="22">
        <v>1.3</v>
      </c>
      <c r="P6" s="22">
        <v>2.9</v>
      </c>
      <c r="Q6" s="21">
        <v>3.1E-2</v>
      </c>
      <c r="R6" s="22">
        <v>48.4</v>
      </c>
      <c r="S6" s="18">
        <v>36</v>
      </c>
      <c r="T6" s="21">
        <v>2.5659301496792589E-2</v>
      </c>
    </row>
    <row r="7" spans="3:22" ht="15.75" hidden="1" thickBot="1" x14ac:dyDescent="0.3">
      <c r="C7" s="23" t="s">
        <v>55</v>
      </c>
      <c r="D7" s="24">
        <v>31</v>
      </c>
      <c r="E7" s="24"/>
      <c r="F7" s="25"/>
      <c r="G7" s="320">
        <v>480</v>
      </c>
      <c r="H7" s="18">
        <v>12692</v>
      </c>
      <c r="I7" s="18">
        <v>14880</v>
      </c>
      <c r="J7" s="18">
        <v>1463</v>
      </c>
      <c r="K7" s="18">
        <v>39</v>
      </c>
      <c r="L7" s="18">
        <v>1461</v>
      </c>
      <c r="M7" s="39">
        <v>0.85299999999999998</v>
      </c>
      <c r="N7" s="40">
        <v>47.1</v>
      </c>
      <c r="O7" s="22">
        <v>1.5</v>
      </c>
      <c r="P7" s="22">
        <v>3</v>
      </c>
      <c r="Q7" s="21">
        <v>2.7E-2</v>
      </c>
      <c r="R7" s="22">
        <v>47.2</v>
      </c>
      <c r="S7" s="18">
        <v>46</v>
      </c>
      <c r="T7" s="21">
        <v>3.1442241968557758E-2</v>
      </c>
    </row>
    <row r="8" spans="3:22" ht="15.75" hidden="1" thickBot="1" x14ac:dyDescent="0.3">
      <c r="C8" s="23" t="s">
        <v>56</v>
      </c>
      <c r="D8" s="24">
        <v>30</v>
      </c>
      <c r="E8" s="24"/>
      <c r="F8" s="25"/>
      <c r="G8" s="18"/>
      <c r="H8" s="18"/>
      <c r="I8" s="18"/>
      <c r="J8" s="18"/>
      <c r="K8" s="18"/>
      <c r="L8" s="18"/>
      <c r="M8" s="39"/>
      <c r="N8" s="40"/>
      <c r="O8" s="22"/>
      <c r="P8" s="22"/>
      <c r="Q8" s="21"/>
      <c r="R8" s="22"/>
      <c r="S8" s="18"/>
      <c r="T8" s="21"/>
      <c r="V8">
        <f>29*475</f>
        <v>13775</v>
      </c>
    </row>
    <row r="9" spans="3:22" ht="15.75" hidden="1" thickBot="1" x14ac:dyDescent="0.3">
      <c r="C9" s="23" t="s">
        <v>57</v>
      </c>
      <c r="D9" s="24">
        <v>31</v>
      </c>
      <c r="E9" s="24"/>
      <c r="F9" s="25"/>
      <c r="G9" s="18"/>
      <c r="H9" s="18"/>
      <c r="I9" s="18"/>
      <c r="J9" s="18"/>
      <c r="K9" s="18"/>
      <c r="L9" s="18"/>
      <c r="M9" s="39"/>
      <c r="N9" s="40"/>
      <c r="O9" s="22"/>
      <c r="P9" s="22"/>
      <c r="Q9" s="21"/>
      <c r="R9" s="22"/>
      <c r="S9" s="18"/>
      <c r="T9" s="21"/>
      <c r="V9">
        <f>507*29</f>
        <v>14703</v>
      </c>
    </row>
    <row r="10" spans="3:22" ht="15.75" hidden="1" thickBot="1" x14ac:dyDescent="0.3">
      <c r="C10" s="23" t="s">
        <v>58</v>
      </c>
      <c r="D10" s="24">
        <v>30</v>
      </c>
      <c r="E10" s="24"/>
      <c r="F10" s="25"/>
      <c r="G10" s="18"/>
      <c r="H10" s="18"/>
      <c r="I10" s="18"/>
      <c r="J10" s="18"/>
      <c r="K10" s="18"/>
      <c r="L10" s="18"/>
      <c r="M10" s="39"/>
      <c r="N10" s="40"/>
      <c r="O10" s="22"/>
      <c r="P10" s="22"/>
      <c r="Q10" s="21"/>
      <c r="R10" s="22"/>
      <c r="S10" s="18"/>
      <c r="T10" s="21"/>
    </row>
    <row r="11" spans="3:22" ht="15.75" hidden="1" thickBot="1" x14ac:dyDescent="0.3">
      <c r="C11" s="23" t="s">
        <v>59</v>
      </c>
      <c r="D11" s="24">
        <v>31</v>
      </c>
      <c r="E11" s="24"/>
      <c r="F11" s="25"/>
      <c r="G11" s="18"/>
      <c r="H11" s="18"/>
      <c r="I11" s="18"/>
      <c r="J11" s="18"/>
      <c r="K11" s="18"/>
      <c r="L11" s="18"/>
      <c r="M11" s="39"/>
      <c r="N11" s="40"/>
      <c r="O11" s="22"/>
      <c r="P11" s="22"/>
      <c r="Q11" s="21"/>
      <c r="R11" s="22"/>
      <c r="S11" s="18"/>
      <c r="T11" s="21"/>
      <c r="V11">
        <f>507*29</f>
        <v>14703</v>
      </c>
    </row>
    <row r="12" spans="3:22" ht="15.75" hidden="1" thickBot="1" x14ac:dyDescent="0.3">
      <c r="C12" s="23" t="s">
        <v>60</v>
      </c>
      <c r="D12" s="24">
        <v>31</v>
      </c>
      <c r="E12" s="24"/>
      <c r="F12" s="25"/>
      <c r="G12" s="18"/>
      <c r="H12" s="18"/>
      <c r="I12" s="18"/>
      <c r="J12" s="18"/>
      <c r="K12" s="18"/>
      <c r="L12" s="18"/>
      <c r="M12" s="39"/>
      <c r="N12" s="40"/>
      <c r="O12" s="22"/>
      <c r="P12" s="22"/>
      <c r="Q12" s="21"/>
      <c r="R12" s="22"/>
      <c r="S12" s="18"/>
      <c r="T12" s="21"/>
    </row>
    <row r="13" spans="3:22" ht="15.75" hidden="1" thickBot="1" x14ac:dyDescent="0.3">
      <c r="C13" s="23" t="s">
        <v>61</v>
      </c>
      <c r="D13" s="24">
        <v>30</v>
      </c>
      <c r="E13" s="24"/>
      <c r="F13" s="25"/>
      <c r="G13" s="18"/>
      <c r="H13" s="18"/>
      <c r="I13" s="18"/>
      <c r="J13" s="18"/>
      <c r="K13" s="18"/>
      <c r="L13" s="18"/>
      <c r="M13" s="39"/>
      <c r="N13" s="40"/>
      <c r="O13" s="22"/>
      <c r="P13" s="22"/>
      <c r="Q13" s="21"/>
      <c r="R13" s="22"/>
      <c r="S13" s="18"/>
      <c r="T13" s="21"/>
    </row>
    <row r="14" spans="3:22" ht="15.75" hidden="1" thickBot="1" x14ac:dyDescent="0.3">
      <c r="C14" s="23" t="s">
        <v>62</v>
      </c>
      <c r="D14" s="24">
        <v>31</v>
      </c>
      <c r="E14" s="24"/>
      <c r="F14" s="25"/>
      <c r="G14" s="18"/>
      <c r="H14" s="18"/>
      <c r="I14" s="18"/>
      <c r="J14" s="18"/>
      <c r="K14" s="18"/>
      <c r="L14" s="18"/>
      <c r="M14" s="39"/>
      <c r="N14" s="40"/>
      <c r="O14" s="22"/>
      <c r="P14" s="22"/>
      <c r="Q14" s="21"/>
      <c r="R14" s="22"/>
      <c r="S14" s="18"/>
      <c r="T14" s="21"/>
    </row>
    <row r="15" spans="3:22" ht="15.75" hidden="1" thickBot="1" x14ac:dyDescent="0.3">
      <c r="C15" s="23" t="s">
        <v>63</v>
      </c>
      <c r="D15" s="24">
        <v>30</v>
      </c>
      <c r="E15" s="24"/>
      <c r="F15" s="25"/>
      <c r="G15" s="18"/>
      <c r="H15" s="18"/>
      <c r="I15" s="18"/>
      <c r="J15" s="18"/>
      <c r="K15" s="18"/>
      <c r="L15" s="18"/>
      <c r="M15" s="39"/>
      <c r="N15" s="40"/>
      <c r="O15" s="22"/>
      <c r="P15" s="22"/>
      <c r="Q15" s="21"/>
      <c r="R15" s="22"/>
      <c r="S15" s="18"/>
      <c r="T15" s="21"/>
    </row>
    <row r="16" spans="3:22" ht="15.75" hidden="1" thickBot="1" x14ac:dyDescent="0.3">
      <c r="C16" s="23" t="s">
        <v>64</v>
      </c>
      <c r="D16" s="27">
        <v>31</v>
      </c>
      <c r="E16" s="27"/>
      <c r="F16" s="28"/>
      <c r="G16" s="18"/>
      <c r="H16" s="18"/>
      <c r="I16" s="18"/>
      <c r="J16" s="18"/>
      <c r="K16" s="18"/>
      <c r="L16" s="18"/>
      <c r="M16" s="39"/>
      <c r="N16" s="40"/>
      <c r="O16" s="22"/>
      <c r="P16" s="22"/>
      <c r="Q16" s="21"/>
      <c r="R16" s="22"/>
      <c r="S16" s="18"/>
      <c r="T16" s="21"/>
    </row>
    <row r="17" spans="3:22" ht="15.75" hidden="1" thickBot="1" x14ac:dyDescent="0.3">
      <c r="C17" s="29" t="s">
        <v>65</v>
      </c>
      <c r="D17" s="30">
        <v>366</v>
      </c>
      <c r="E17" s="30" t="e">
        <v>#REF!</v>
      </c>
      <c r="F17" s="31" t="e">
        <v>#REF!</v>
      </c>
      <c r="G17" s="32">
        <v>485</v>
      </c>
      <c r="H17" s="30">
        <v>37685</v>
      </c>
      <c r="I17" s="30">
        <v>44145</v>
      </c>
      <c r="J17" s="30">
        <v>4196</v>
      </c>
      <c r="K17" s="30">
        <v>124</v>
      </c>
      <c r="L17" s="38">
        <v>4318</v>
      </c>
      <c r="M17" s="33">
        <v>0.85399999999999998</v>
      </c>
      <c r="N17" s="34">
        <v>11.8</v>
      </c>
      <c r="O17" s="34">
        <v>1.5</v>
      </c>
      <c r="P17" s="34">
        <v>2.9</v>
      </c>
      <c r="Q17" s="33">
        <v>0.03</v>
      </c>
      <c r="R17" s="34">
        <v>11.5</v>
      </c>
      <c r="S17" s="30">
        <v>117</v>
      </c>
      <c r="T17" s="21">
        <v>2.7883698760724499E-2</v>
      </c>
    </row>
    <row r="18" spans="3:22" ht="15.75" hidden="1" thickBot="1" x14ac:dyDescent="0.3">
      <c r="C18" s="35" t="s">
        <v>66</v>
      </c>
      <c r="D18" s="30">
        <v>91</v>
      </c>
      <c r="E18" s="30" t="e">
        <v>#REF!</v>
      </c>
      <c r="F18" s="31" t="e">
        <v>#REF!</v>
      </c>
      <c r="G18" s="32">
        <v>485</v>
      </c>
      <c r="H18" s="30">
        <v>37685</v>
      </c>
      <c r="I18" s="30">
        <v>44145</v>
      </c>
      <c r="J18" s="30">
        <v>4196</v>
      </c>
      <c r="K18" s="30">
        <v>124</v>
      </c>
      <c r="L18" s="30">
        <v>4318</v>
      </c>
      <c r="M18" s="33">
        <v>0.85399999999999998</v>
      </c>
      <c r="N18" s="34">
        <v>47.5</v>
      </c>
      <c r="O18" s="34">
        <v>1.5</v>
      </c>
      <c r="P18" s="34">
        <v>2.9</v>
      </c>
      <c r="Q18" s="33">
        <v>0.03</v>
      </c>
      <c r="R18" s="34">
        <v>46.1</v>
      </c>
      <c r="S18" s="30">
        <v>117</v>
      </c>
      <c r="T18" s="21">
        <v>2.7883698760724499E-2</v>
      </c>
    </row>
    <row r="19" spans="3:22" ht="15.75" hidden="1" thickBot="1" x14ac:dyDescent="0.3">
      <c r="C19" s="35" t="s">
        <v>67</v>
      </c>
      <c r="D19" s="30">
        <v>91</v>
      </c>
      <c r="E19" s="30">
        <v>0</v>
      </c>
      <c r="F19" s="31" t="e">
        <v>#DIV/0!</v>
      </c>
      <c r="G19" s="3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3" t="s">
        <v>18</v>
      </c>
      <c r="N19" s="34" t="s">
        <v>18</v>
      </c>
      <c r="O19" s="34" t="s">
        <v>18</v>
      </c>
      <c r="P19" s="34" t="s">
        <v>18</v>
      </c>
      <c r="Q19" s="33" t="s">
        <v>18</v>
      </c>
      <c r="R19" s="34" t="s">
        <v>18</v>
      </c>
      <c r="S19" s="30">
        <v>0</v>
      </c>
      <c r="T19" s="21" t="e">
        <v>#DIV/0!</v>
      </c>
    </row>
    <row r="20" spans="3:22" ht="15.75" hidden="1" thickBot="1" x14ac:dyDescent="0.3">
      <c r="C20" s="35" t="s">
        <v>68</v>
      </c>
      <c r="D20" s="30">
        <v>94</v>
      </c>
      <c r="E20" s="30">
        <v>0</v>
      </c>
      <c r="F20" s="31" t="e">
        <v>#DIV/0!</v>
      </c>
      <c r="G20" s="3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3" t="s">
        <v>18</v>
      </c>
      <c r="N20" s="34" t="s">
        <v>18</v>
      </c>
      <c r="O20" s="34" t="s">
        <v>18</v>
      </c>
      <c r="P20" s="34" t="s">
        <v>18</v>
      </c>
      <c r="Q20" s="33" t="s">
        <v>18</v>
      </c>
      <c r="R20" s="34" t="s">
        <v>18</v>
      </c>
      <c r="S20" s="30">
        <v>0</v>
      </c>
      <c r="T20" s="21" t="e">
        <v>#DIV/0!</v>
      </c>
    </row>
    <row r="21" spans="3:22" ht="15.75" hidden="1" thickBot="1" x14ac:dyDescent="0.3">
      <c r="C21" s="35" t="s">
        <v>69</v>
      </c>
      <c r="D21" s="30">
        <v>92</v>
      </c>
      <c r="E21" s="30">
        <v>0</v>
      </c>
      <c r="F21" s="31" t="e">
        <v>#DIV/0!</v>
      </c>
      <c r="G21" s="3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3" t="s">
        <v>18</v>
      </c>
      <c r="N21" s="34" t="s">
        <v>18</v>
      </c>
      <c r="O21" s="34" t="s">
        <v>18</v>
      </c>
      <c r="P21" s="34" t="s">
        <v>18</v>
      </c>
      <c r="Q21" s="33" t="s">
        <v>18</v>
      </c>
      <c r="R21" s="34" t="s">
        <v>18</v>
      </c>
      <c r="S21" s="30">
        <v>0</v>
      </c>
      <c r="T21" s="21" t="e">
        <v>#DIV/0!</v>
      </c>
    </row>
    <row r="22" spans="3:22" ht="15.75" hidden="1" x14ac:dyDescent="0.25">
      <c r="C22" s="41"/>
      <c r="D22" s="42"/>
      <c r="E22" s="43"/>
      <c r="F22" s="44"/>
      <c r="G22" s="43"/>
      <c r="H22" s="45"/>
      <c r="I22" s="41"/>
      <c r="J22" s="41"/>
      <c r="K22" s="45"/>
      <c r="L22" s="46"/>
      <c r="M22" s="45"/>
      <c r="N22" s="47"/>
      <c r="O22" s="45"/>
      <c r="P22" s="45"/>
      <c r="Q22" s="45"/>
      <c r="R22" s="47"/>
      <c r="S22" s="47"/>
    </row>
    <row r="23" spans="3:22" hidden="1" x14ac:dyDescent="0.25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 x14ac:dyDescent="0.25">
      <c r="C24" s="1" t="s">
        <v>50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 x14ac:dyDescent="0.3">
      <c r="C25" s="6" t="s">
        <v>49</v>
      </c>
      <c r="D25" s="6"/>
      <c r="E25" s="6"/>
      <c r="F25" s="7"/>
      <c r="G25" s="8"/>
      <c r="H25" s="6"/>
      <c r="I25" s="6"/>
      <c r="J25" s="6"/>
      <c r="K25" s="48"/>
      <c r="L25" s="49"/>
      <c r="M25" s="48"/>
      <c r="N25" s="48"/>
      <c r="O25" s="48"/>
      <c r="P25" s="48"/>
      <c r="Q25" s="48"/>
      <c r="R25" s="48"/>
      <c r="S25" s="48"/>
    </row>
    <row r="26" spans="3:22" ht="54.75" hidden="1" thickBot="1" x14ac:dyDescent="0.3">
      <c r="C26" s="11" t="s">
        <v>1</v>
      </c>
      <c r="D26" s="12" t="s">
        <v>2</v>
      </c>
      <c r="E26" s="12" t="s">
        <v>3</v>
      </c>
      <c r="F26" s="13" t="s">
        <v>4</v>
      </c>
      <c r="G26" s="14" t="s">
        <v>5</v>
      </c>
      <c r="H26" s="15" t="s">
        <v>6</v>
      </c>
      <c r="I26" s="15" t="s">
        <v>7</v>
      </c>
      <c r="J26" s="15" t="s">
        <v>8</v>
      </c>
      <c r="K26" s="14" t="s">
        <v>9</v>
      </c>
      <c r="L26" s="15" t="s">
        <v>10</v>
      </c>
      <c r="M26" s="174" t="s">
        <v>11</v>
      </c>
      <c r="N26" s="17" t="s">
        <v>12</v>
      </c>
      <c r="O26" s="16" t="s">
        <v>13</v>
      </c>
      <c r="P26" s="16" t="s">
        <v>14</v>
      </c>
      <c r="Q26" s="16" t="s">
        <v>47</v>
      </c>
      <c r="R26" s="17" t="s">
        <v>15</v>
      </c>
      <c r="S26" s="16" t="s">
        <v>16</v>
      </c>
      <c r="T26" s="17" t="s">
        <v>17</v>
      </c>
    </row>
    <row r="27" spans="3:22" ht="15.75" hidden="1" thickBot="1" x14ac:dyDescent="0.3">
      <c r="C27" s="36" t="s">
        <v>53</v>
      </c>
      <c r="D27" s="18">
        <v>31</v>
      </c>
      <c r="E27" s="18">
        <v>31</v>
      </c>
      <c r="F27" s="19">
        <v>1</v>
      </c>
      <c r="G27" s="18">
        <v>507</v>
      </c>
      <c r="H27" s="18">
        <v>13172</v>
      </c>
      <c r="I27" s="18">
        <v>15717</v>
      </c>
      <c r="J27" s="18">
        <v>1340</v>
      </c>
      <c r="K27" s="18">
        <v>45</v>
      </c>
      <c r="L27" s="18">
        <v>1422</v>
      </c>
      <c r="M27" s="318">
        <v>0.83799999999999997</v>
      </c>
      <c r="N27" s="40">
        <v>45.9</v>
      </c>
      <c r="O27" s="22">
        <v>1.9</v>
      </c>
      <c r="P27" s="22">
        <v>2.6</v>
      </c>
      <c r="Q27" s="21">
        <v>3.4000000000000002E-2</v>
      </c>
      <c r="R27" s="22">
        <v>43.2</v>
      </c>
      <c r="S27" s="20">
        <v>38</v>
      </c>
      <c r="T27" s="21">
        <v>2.8358208955223882E-2</v>
      </c>
    </row>
    <row r="28" spans="3:22" ht="15.75" hidden="1" thickBot="1" x14ac:dyDescent="0.3">
      <c r="C28" s="23" t="s">
        <v>54</v>
      </c>
      <c r="D28" s="24">
        <v>29</v>
      </c>
      <c r="E28" s="18">
        <v>31</v>
      </c>
      <c r="F28" s="19">
        <v>0.93548387096774188</v>
      </c>
      <c r="G28" s="18">
        <v>492</v>
      </c>
      <c r="H28" s="18">
        <v>12490</v>
      </c>
      <c r="I28" s="18">
        <v>14268</v>
      </c>
      <c r="J28" s="18">
        <v>1407</v>
      </c>
      <c r="K28" s="18">
        <v>49</v>
      </c>
      <c r="L28" s="18">
        <v>1453</v>
      </c>
      <c r="M28" s="318">
        <v>0.875</v>
      </c>
      <c r="N28" s="40">
        <v>50.1</v>
      </c>
      <c r="O28" s="22">
        <v>1.3</v>
      </c>
      <c r="P28" s="22">
        <v>2.9</v>
      </c>
      <c r="Q28" s="21">
        <v>3.5000000000000003E-2</v>
      </c>
      <c r="R28" s="22">
        <v>48.5</v>
      </c>
      <c r="S28" s="20">
        <v>40</v>
      </c>
      <c r="T28" s="21">
        <v>2.8429282160625444E-2</v>
      </c>
    </row>
    <row r="29" spans="3:22" ht="15.75" hidden="1" thickBot="1" x14ac:dyDescent="0.3">
      <c r="C29" s="23" t="s">
        <v>55</v>
      </c>
      <c r="D29" s="24">
        <v>31</v>
      </c>
      <c r="E29" s="18">
        <v>31</v>
      </c>
      <c r="F29" s="19">
        <v>1</v>
      </c>
      <c r="G29" s="18">
        <v>492</v>
      </c>
      <c r="H29" s="18">
        <v>12867</v>
      </c>
      <c r="I29" s="18">
        <v>15252</v>
      </c>
      <c r="J29" s="18">
        <v>1466</v>
      </c>
      <c r="K29" s="18">
        <v>44</v>
      </c>
      <c r="L29" s="18">
        <v>1465</v>
      </c>
      <c r="M29" s="318">
        <v>0.84399999999999997</v>
      </c>
      <c r="N29" s="40">
        <v>47.3</v>
      </c>
      <c r="O29" s="22">
        <v>1.6</v>
      </c>
      <c r="P29" s="22">
        <v>3</v>
      </c>
      <c r="Q29" s="21">
        <v>0.03</v>
      </c>
      <c r="R29" s="22">
        <v>47.3</v>
      </c>
      <c r="S29" s="20">
        <v>52</v>
      </c>
      <c r="T29" s="21">
        <v>3.5470668485675309E-2</v>
      </c>
      <c r="V29">
        <f>12867-2132</f>
        <v>10735</v>
      </c>
    </row>
    <row r="30" spans="3:22" ht="15.75" hidden="1" thickBot="1" x14ac:dyDescent="0.3">
      <c r="C30" s="23" t="s">
        <v>56</v>
      </c>
      <c r="D30" s="24">
        <v>30</v>
      </c>
      <c r="E30" s="18">
        <v>31</v>
      </c>
      <c r="F30" s="19">
        <v>0.967741935483871</v>
      </c>
      <c r="G30" s="18"/>
      <c r="H30" s="18"/>
      <c r="I30" s="18"/>
      <c r="J30" s="18"/>
      <c r="K30" s="18"/>
      <c r="L30" s="18"/>
      <c r="M30" s="318"/>
      <c r="N30" s="40"/>
      <c r="O30" s="22"/>
      <c r="P30" s="22"/>
      <c r="Q30" s="21"/>
      <c r="R30" s="22"/>
      <c r="S30" s="20"/>
      <c r="T30" s="21"/>
    </row>
    <row r="31" spans="3:22" ht="15.75" hidden="1" thickBot="1" x14ac:dyDescent="0.3">
      <c r="C31" s="59" t="s">
        <v>57</v>
      </c>
      <c r="D31" s="60">
        <v>31</v>
      </c>
      <c r="E31" s="61">
        <v>31</v>
      </c>
      <c r="F31" s="62">
        <v>1</v>
      </c>
      <c r="G31" s="18"/>
      <c r="H31" s="18"/>
      <c r="I31" s="18"/>
      <c r="J31" s="18"/>
      <c r="K31" s="18"/>
      <c r="L31" s="18"/>
      <c r="M31" s="318"/>
      <c r="N31" s="40"/>
      <c r="O31" s="22"/>
      <c r="P31" s="22"/>
      <c r="Q31" s="21"/>
      <c r="R31" s="22"/>
      <c r="S31" s="20"/>
      <c r="T31" s="21"/>
    </row>
    <row r="32" spans="3:22" ht="15.75" hidden="1" thickBot="1" x14ac:dyDescent="0.3">
      <c r="C32" s="23" t="s">
        <v>58</v>
      </c>
      <c r="D32" s="24">
        <v>30</v>
      </c>
      <c r="E32" s="18">
        <v>31</v>
      </c>
      <c r="F32" s="19">
        <v>0.967741935483871</v>
      </c>
      <c r="G32" s="18"/>
      <c r="H32" s="18"/>
      <c r="I32" s="18"/>
      <c r="J32" s="18"/>
      <c r="K32" s="18"/>
      <c r="L32" s="18"/>
      <c r="M32" s="318"/>
      <c r="N32" s="40"/>
      <c r="O32" s="22"/>
      <c r="P32" s="22"/>
      <c r="Q32" s="21"/>
      <c r="R32" s="22"/>
      <c r="S32" s="20"/>
      <c r="T32" s="21"/>
    </row>
    <row r="33" spans="3:20" ht="15.75" hidden="1" thickBot="1" x14ac:dyDescent="0.3">
      <c r="C33" s="23" t="s">
        <v>59</v>
      </c>
      <c r="D33" s="24">
        <v>31</v>
      </c>
      <c r="E33" s="18">
        <v>31</v>
      </c>
      <c r="F33" s="19">
        <v>1</v>
      </c>
      <c r="G33" s="18"/>
      <c r="H33" s="18"/>
      <c r="I33" s="18"/>
      <c r="J33" s="18"/>
      <c r="K33" s="18"/>
      <c r="L33" s="18"/>
      <c r="M33" s="318"/>
      <c r="N33" s="40"/>
      <c r="O33" s="22"/>
      <c r="P33" s="22"/>
      <c r="Q33" s="21"/>
      <c r="R33" s="22"/>
      <c r="S33" s="20"/>
      <c r="T33" s="21"/>
    </row>
    <row r="34" spans="3:20" ht="15.75" hidden="1" thickBot="1" x14ac:dyDescent="0.3">
      <c r="C34" s="319" t="s">
        <v>60</v>
      </c>
      <c r="D34" s="24">
        <v>31</v>
      </c>
      <c r="E34" s="18">
        <v>31</v>
      </c>
      <c r="F34" s="19">
        <v>1</v>
      </c>
      <c r="G34" s="18"/>
      <c r="H34" s="18"/>
      <c r="I34" s="18"/>
      <c r="J34" s="18"/>
      <c r="K34" s="18"/>
      <c r="L34" s="18"/>
      <c r="M34" s="318"/>
      <c r="N34" s="40"/>
      <c r="O34" s="22"/>
      <c r="P34" s="22"/>
      <c r="Q34" s="21"/>
      <c r="R34" s="22"/>
      <c r="S34" s="20"/>
      <c r="T34" s="21"/>
    </row>
    <row r="35" spans="3:20" ht="15.75" hidden="1" thickBot="1" x14ac:dyDescent="0.3">
      <c r="C35" s="319" t="s">
        <v>61</v>
      </c>
      <c r="D35" s="24">
        <v>30</v>
      </c>
      <c r="E35" s="18">
        <v>31</v>
      </c>
      <c r="F35" s="19">
        <v>0.967741935483871</v>
      </c>
      <c r="G35" s="18"/>
      <c r="H35" s="18"/>
      <c r="I35" s="18"/>
      <c r="J35" s="18"/>
      <c r="K35" s="18"/>
      <c r="L35" s="18"/>
      <c r="M35" s="318"/>
      <c r="N35" s="40"/>
      <c r="O35" s="22"/>
      <c r="P35" s="22"/>
      <c r="Q35" s="21"/>
      <c r="R35" s="22"/>
      <c r="S35" s="20"/>
      <c r="T35" s="21"/>
    </row>
    <row r="36" spans="3:20" ht="15.75" hidden="1" thickBot="1" x14ac:dyDescent="0.3">
      <c r="C36" s="23" t="s">
        <v>62</v>
      </c>
      <c r="D36" s="24">
        <v>31</v>
      </c>
      <c r="E36" s="18">
        <v>31</v>
      </c>
      <c r="F36" s="19">
        <v>1</v>
      </c>
      <c r="G36" s="18"/>
      <c r="H36" s="18"/>
      <c r="I36" s="18"/>
      <c r="J36" s="18"/>
      <c r="K36" s="18"/>
      <c r="L36" s="18"/>
      <c r="M36" s="318"/>
      <c r="N36" s="40"/>
      <c r="O36" s="22"/>
      <c r="P36" s="22"/>
      <c r="Q36" s="21"/>
      <c r="R36" s="22"/>
      <c r="S36" s="20"/>
      <c r="T36" s="21"/>
    </row>
    <row r="37" spans="3:20" ht="15.75" hidden="1" thickBot="1" x14ac:dyDescent="0.3">
      <c r="C37" s="23" t="s">
        <v>63</v>
      </c>
      <c r="D37" s="24">
        <v>30</v>
      </c>
      <c r="E37" s="18">
        <v>31</v>
      </c>
      <c r="F37" s="19">
        <v>0.967741935483871</v>
      </c>
      <c r="G37" s="18"/>
      <c r="H37" s="18"/>
      <c r="I37" s="18"/>
      <c r="J37" s="18"/>
      <c r="K37" s="18"/>
      <c r="L37" s="18"/>
      <c r="M37" s="318"/>
      <c r="N37" s="40"/>
      <c r="O37" s="22"/>
      <c r="P37" s="22"/>
      <c r="Q37" s="21"/>
      <c r="R37" s="22"/>
      <c r="S37" s="20"/>
      <c r="T37" s="21"/>
    </row>
    <row r="38" spans="3:20" ht="17.25" hidden="1" customHeight="1" thickBot="1" x14ac:dyDescent="0.3">
      <c r="C38" s="23" t="s">
        <v>64</v>
      </c>
      <c r="D38" s="27">
        <v>31</v>
      </c>
      <c r="E38" s="18">
        <v>31</v>
      </c>
      <c r="F38" s="19">
        <v>1</v>
      </c>
      <c r="G38" s="18"/>
      <c r="H38" s="18"/>
      <c r="I38" s="18"/>
      <c r="J38" s="18"/>
      <c r="K38" s="18"/>
      <c r="L38" s="18"/>
      <c r="M38" s="318"/>
      <c r="N38" s="40"/>
      <c r="O38" s="22"/>
      <c r="P38" s="22"/>
      <c r="Q38" s="21"/>
      <c r="R38" s="22"/>
      <c r="S38" s="20"/>
      <c r="T38" s="21"/>
    </row>
    <row r="39" spans="3:20" ht="15.75" hidden="1" thickBot="1" x14ac:dyDescent="0.3">
      <c r="C39" s="50" t="s">
        <v>65</v>
      </c>
      <c r="D39" s="51">
        <v>366</v>
      </c>
      <c r="E39" s="51">
        <v>372</v>
      </c>
      <c r="F39" s="52">
        <v>0.9838709677419355</v>
      </c>
      <c r="G39" s="53">
        <v>497</v>
      </c>
      <c r="H39" s="51">
        <v>38529</v>
      </c>
      <c r="I39" s="51">
        <v>45237</v>
      </c>
      <c r="J39" s="51">
        <v>4213</v>
      </c>
      <c r="K39" s="51">
        <v>138</v>
      </c>
      <c r="L39" s="54">
        <v>4340</v>
      </c>
      <c r="M39" s="173">
        <v>0.85199999999999998</v>
      </c>
      <c r="N39" s="56">
        <v>11.9</v>
      </c>
      <c r="O39" s="56">
        <v>1.6</v>
      </c>
      <c r="P39" s="56">
        <v>2.8</v>
      </c>
      <c r="Q39" s="55">
        <v>3.3000000000000002E-2</v>
      </c>
      <c r="R39" s="56">
        <v>11.5</v>
      </c>
      <c r="S39" s="51">
        <v>130</v>
      </c>
      <c r="T39" s="57">
        <v>3.0856871587942085E-2</v>
      </c>
    </row>
    <row r="40" spans="3:20" ht="15.75" hidden="1" thickBot="1" x14ac:dyDescent="0.3">
      <c r="C40" s="58" t="s">
        <v>66</v>
      </c>
      <c r="D40" s="51">
        <v>91</v>
      </c>
      <c r="E40" s="51">
        <v>93</v>
      </c>
      <c r="F40" s="52">
        <v>0.978494623655914</v>
      </c>
      <c r="G40" s="53">
        <v>497</v>
      </c>
      <c r="H40" s="51">
        <v>38529</v>
      </c>
      <c r="I40" s="51">
        <v>45237</v>
      </c>
      <c r="J40" s="51">
        <v>4213</v>
      </c>
      <c r="K40" s="51">
        <v>138</v>
      </c>
      <c r="L40" s="51">
        <v>4340</v>
      </c>
      <c r="M40" s="55">
        <v>0.85199999999999998</v>
      </c>
      <c r="N40" s="56">
        <v>47.7</v>
      </c>
      <c r="O40" s="56">
        <v>1.6</v>
      </c>
      <c r="P40" s="56">
        <v>2.8</v>
      </c>
      <c r="Q40" s="55">
        <v>3.3000000000000002E-2</v>
      </c>
      <c r="R40" s="56">
        <v>46.3</v>
      </c>
      <c r="S40" s="51">
        <v>130</v>
      </c>
      <c r="T40" s="57">
        <v>3.0856871587942085E-2</v>
      </c>
    </row>
    <row r="41" spans="3:20" ht="15.75" hidden="1" thickBot="1" x14ac:dyDescent="0.3">
      <c r="C41" s="35" t="s">
        <v>67</v>
      </c>
      <c r="D41" s="51"/>
      <c r="E41" s="51"/>
      <c r="F41" s="52"/>
      <c r="G41" s="53"/>
      <c r="H41" s="51"/>
      <c r="I41" s="51"/>
      <c r="J41" s="51"/>
      <c r="K41" s="51"/>
      <c r="L41" s="51"/>
      <c r="M41" s="55"/>
      <c r="N41" s="56"/>
      <c r="O41" s="56"/>
      <c r="P41" s="56"/>
      <c r="Q41" s="55"/>
      <c r="R41" s="56"/>
      <c r="S41" s="51"/>
      <c r="T41" s="57"/>
    </row>
    <row r="42" spans="3:20" ht="15.75" hidden="1" thickBot="1" x14ac:dyDescent="0.3">
      <c r="C42" s="35" t="s">
        <v>68</v>
      </c>
      <c r="D42" s="51"/>
      <c r="E42" s="51"/>
      <c r="F42" s="52"/>
      <c r="G42" s="53"/>
      <c r="H42" s="51"/>
      <c r="I42" s="51"/>
      <c r="J42" s="51"/>
      <c r="K42" s="51"/>
      <c r="L42" s="51"/>
      <c r="M42" s="55"/>
      <c r="N42" s="56"/>
      <c r="O42" s="56"/>
      <c r="P42" s="56"/>
      <c r="Q42" s="55"/>
      <c r="R42" s="56"/>
      <c r="S42" s="51"/>
      <c r="T42" s="57"/>
    </row>
    <row r="43" spans="3:20" ht="15.75" hidden="1" thickBot="1" x14ac:dyDescent="0.3">
      <c r="C43" s="35" t="s">
        <v>69</v>
      </c>
      <c r="D43" s="51"/>
      <c r="E43" s="51"/>
      <c r="F43" s="52"/>
      <c r="G43" s="53"/>
      <c r="H43" s="51"/>
      <c r="I43" s="51"/>
      <c r="J43" s="51"/>
      <c r="K43" s="51"/>
      <c r="L43" s="51"/>
      <c r="M43" s="55"/>
      <c r="N43" s="56"/>
      <c r="O43" s="56"/>
      <c r="P43" s="56"/>
      <c r="Q43" s="55"/>
      <c r="R43" s="56"/>
      <c r="S43" s="51"/>
      <c r="T43" s="57"/>
    </row>
    <row r="44" spans="3:20" hidden="1" x14ac:dyDescent="0.25"/>
    <row r="45" spans="3:20" hidden="1" x14ac:dyDescent="0.25"/>
    <row r="47" spans="3:20" ht="31.5" customHeight="1" x14ac:dyDescent="0.25">
      <c r="C47" s="350" t="s">
        <v>76</v>
      </c>
      <c r="D47" s="350"/>
      <c r="E47" s="350"/>
      <c r="F47" s="350"/>
      <c r="G47" s="350"/>
      <c r="H47" s="350"/>
      <c r="I47" s="350"/>
    </row>
    <row r="48" spans="3:20" ht="23.25" customHeight="1" x14ac:dyDescent="0.25">
      <c r="C48" s="350" t="s">
        <v>0</v>
      </c>
      <c r="D48" s="350"/>
      <c r="E48" s="350"/>
      <c r="F48" s="350"/>
      <c r="G48" s="350"/>
      <c r="H48" s="350"/>
      <c r="I48" s="350"/>
    </row>
    <row r="49" spans="3:20" x14ac:dyDescent="0.25">
      <c r="C49" s="350" t="s">
        <v>119</v>
      </c>
      <c r="D49" s="350"/>
      <c r="E49" s="350"/>
      <c r="F49" s="350"/>
      <c r="G49" s="350"/>
      <c r="H49" s="350"/>
      <c r="I49" s="350"/>
    </row>
    <row r="50" spans="3:20" x14ac:dyDescent="0.25">
      <c r="C50" s="350"/>
      <c r="D50" s="350"/>
      <c r="E50" s="350"/>
      <c r="F50" s="350"/>
      <c r="G50" s="350"/>
      <c r="H50" s="350"/>
      <c r="I50" s="350"/>
    </row>
    <row r="51" spans="3:20" ht="15.75" thickBot="1" x14ac:dyDescent="0.3">
      <c r="C51" s="350"/>
      <c r="D51" s="350"/>
      <c r="E51" s="350"/>
      <c r="F51" s="350"/>
      <c r="G51" s="350"/>
      <c r="H51" s="350"/>
      <c r="I51" s="350"/>
    </row>
    <row r="52" spans="3:20" ht="54" x14ac:dyDescent="0.25">
      <c r="C52" s="343" t="s">
        <v>1</v>
      </c>
      <c r="D52" s="344" t="s">
        <v>2</v>
      </c>
      <c r="E52" s="344" t="s">
        <v>3</v>
      </c>
      <c r="F52" s="345" t="s">
        <v>4</v>
      </c>
      <c r="G52" s="346" t="s">
        <v>5</v>
      </c>
      <c r="H52" s="347" t="s">
        <v>6</v>
      </c>
      <c r="I52" s="347" t="s">
        <v>7</v>
      </c>
      <c r="J52" s="347" t="s">
        <v>8</v>
      </c>
      <c r="K52" s="346" t="s">
        <v>9</v>
      </c>
      <c r="L52" s="347" t="s">
        <v>10</v>
      </c>
      <c r="M52" s="174" t="s">
        <v>11</v>
      </c>
      <c r="N52" s="348" t="s">
        <v>12</v>
      </c>
      <c r="O52" s="174" t="s">
        <v>13</v>
      </c>
      <c r="P52" s="174" t="s">
        <v>14</v>
      </c>
      <c r="Q52" s="174" t="s">
        <v>47</v>
      </c>
      <c r="R52" s="348" t="s">
        <v>15</v>
      </c>
    </row>
    <row r="53" spans="3:20" x14ac:dyDescent="0.25">
      <c r="C53" s="351" t="s">
        <v>98</v>
      </c>
      <c r="D53" s="349">
        <v>31</v>
      </c>
      <c r="E53" s="356">
        <v>31</v>
      </c>
      <c r="F53" s="356">
        <v>1</v>
      </c>
      <c r="G53" s="356">
        <v>351</v>
      </c>
      <c r="H53" s="356">
        <v>10341</v>
      </c>
      <c r="I53" s="356">
        <v>10879</v>
      </c>
      <c r="J53" s="357">
        <v>952</v>
      </c>
      <c r="K53" s="357">
        <v>80</v>
      </c>
      <c r="L53" s="357">
        <v>918</v>
      </c>
      <c r="M53" s="86">
        <v>0.95099999999999996</v>
      </c>
      <c r="N53" s="360">
        <v>29.6</v>
      </c>
      <c r="O53" s="357">
        <v>0.6</v>
      </c>
      <c r="P53" s="357">
        <v>2.7</v>
      </c>
      <c r="Q53" s="86">
        <v>8.4000000000000005E-2</v>
      </c>
      <c r="R53" s="360">
        <v>30.7</v>
      </c>
      <c r="S53">
        <v>6</v>
      </c>
      <c r="T53">
        <v>4.1695621959694229E-3</v>
      </c>
    </row>
    <row r="54" spans="3:20" x14ac:dyDescent="0.25">
      <c r="C54" s="351" t="s">
        <v>99</v>
      </c>
      <c r="D54" s="349">
        <v>28</v>
      </c>
      <c r="E54" s="356">
        <v>31</v>
      </c>
      <c r="F54" s="356">
        <v>0.90322580645161288</v>
      </c>
      <c r="G54" s="356">
        <v>369</v>
      </c>
      <c r="H54" s="356">
        <v>9126</v>
      </c>
      <c r="I54" s="356">
        <v>10345</v>
      </c>
      <c r="J54" s="357">
        <v>923</v>
      </c>
      <c r="K54" s="357">
        <v>82</v>
      </c>
      <c r="L54" s="357">
        <v>871</v>
      </c>
      <c r="M54" s="86">
        <v>0.88200000000000001</v>
      </c>
      <c r="N54" s="360">
        <v>31.1</v>
      </c>
      <c r="O54" s="357">
        <v>1.3</v>
      </c>
      <c r="P54" s="357">
        <v>2.5</v>
      </c>
      <c r="Q54" s="86">
        <v>8.8999999999999996E-2</v>
      </c>
      <c r="R54" s="360">
        <v>33</v>
      </c>
    </row>
    <row r="55" spans="3:20" x14ac:dyDescent="0.25">
      <c r="C55" s="351" t="s">
        <v>100</v>
      </c>
      <c r="D55" s="349">
        <v>31</v>
      </c>
      <c r="E55" s="356">
        <v>31</v>
      </c>
      <c r="F55" s="356">
        <v>1</v>
      </c>
      <c r="G55" s="356">
        <v>383</v>
      </c>
      <c r="H55" s="356">
        <v>10328</v>
      </c>
      <c r="I55" s="356">
        <v>11874</v>
      </c>
      <c r="J55" s="357">
        <v>1050</v>
      </c>
      <c r="K55" s="357">
        <v>66</v>
      </c>
      <c r="L55" s="357">
        <v>1000</v>
      </c>
      <c r="M55" s="86">
        <v>0.87</v>
      </c>
      <c r="N55" s="360">
        <v>32.299999999999997</v>
      </c>
      <c r="O55" s="357">
        <v>1.5</v>
      </c>
      <c r="P55" s="357">
        <v>2.7</v>
      </c>
      <c r="Q55" s="86">
        <v>6.3E-2</v>
      </c>
      <c r="R55" s="360">
        <v>33.9</v>
      </c>
    </row>
    <row r="56" spans="3:20" x14ac:dyDescent="0.25">
      <c r="C56" s="351" t="s">
        <v>101</v>
      </c>
      <c r="D56" s="353">
        <v>30</v>
      </c>
      <c r="E56" s="356">
        <v>31</v>
      </c>
      <c r="F56" s="356">
        <v>0.967741935483871</v>
      </c>
      <c r="G56" s="356">
        <v>395</v>
      </c>
      <c r="H56" s="356">
        <v>10428</v>
      </c>
      <c r="I56" s="356">
        <v>11845</v>
      </c>
      <c r="J56" s="357">
        <v>1028</v>
      </c>
      <c r="K56" s="357">
        <v>63</v>
      </c>
      <c r="L56" s="357">
        <v>991</v>
      </c>
      <c r="M56" s="86">
        <v>0.88</v>
      </c>
      <c r="N56" s="360">
        <v>33</v>
      </c>
      <c r="O56" s="357">
        <v>1.4</v>
      </c>
      <c r="P56" s="357">
        <v>2.6</v>
      </c>
      <c r="Q56" s="86">
        <v>6.0999999999999999E-2</v>
      </c>
      <c r="R56" s="360">
        <v>34.299999999999997</v>
      </c>
    </row>
    <row r="57" spans="3:20" x14ac:dyDescent="0.25">
      <c r="C57" s="351" t="s">
        <v>102</v>
      </c>
      <c r="D57" s="349">
        <v>31</v>
      </c>
      <c r="E57" s="356">
        <v>31</v>
      </c>
      <c r="F57" s="356">
        <v>1</v>
      </c>
      <c r="G57" s="356">
        <v>396</v>
      </c>
      <c r="H57" s="356">
        <v>10604</v>
      </c>
      <c r="I57" s="356">
        <v>12004</v>
      </c>
      <c r="J57" s="357">
        <v>1008</v>
      </c>
      <c r="K57" s="357">
        <v>55</v>
      </c>
      <c r="L57" s="357">
        <v>985</v>
      </c>
      <c r="M57" s="86">
        <v>0.88300000000000001</v>
      </c>
      <c r="N57" s="360">
        <v>31.8</v>
      </c>
      <c r="O57" s="357">
        <v>1.4</v>
      </c>
      <c r="P57" s="357">
        <v>2.5</v>
      </c>
      <c r="Q57" s="86">
        <v>5.5E-2</v>
      </c>
      <c r="R57" s="360">
        <v>32.5</v>
      </c>
    </row>
    <row r="58" spans="3:20" x14ac:dyDescent="0.25">
      <c r="C58" s="351" t="s">
        <v>103</v>
      </c>
      <c r="D58" s="349">
        <v>30</v>
      </c>
      <c r="E58" s="356">
        <v>31</v>
      </c>
      <c r="F58" s="356">
        <v>0.967741935483871</v>
      </c>
      <c r="G58" s="356">
        <v>390</v>
      </c>
      <c r="H58" s="356">
        <v>10639</v>
      </c>
      <c r="I58" s="356">
        <v>11714</v>
      </c>
      <c r="J58" s="357">
        <v>1063</v>
      </c>
      <c r="K58" s="357">
        <v>37</v>
      </c>
      <c r="L58" s="357">
        <v>1011</v>
      </c>
      <c r="M58" s="86">
        <v>0.90800000000000003</v>
      </c>
      <c r="N58" s="360">
        <v>33.700000000000003</v>
      </c>
      <c r="O58" s="357">
        <v>1</v>
      </c>
      <c r="P58" s="357">
        <v>2.7</v>
      </c>
      <c r="Q58" s="86">
        <v>3.5000000000000003E-2</v>
      </c>
      <c r="R58" s="360">
        <v>35.4</v>
      </c>
    </row>
    <row r="59" spans="3:20" x14ac:dyDescent="0.25">
      <c r="C59" s="351" t="s">
        <v>104</v>
      </c>
      <c r="D59" s="349">
        <v>31</v>
      </c>
      <c r="E59" s="356">
        <v>31</v>
      </c>
      <c r="F59" s="356">
        <v>1</v>
      </c>
      <c r="G59" s="356">
        <v>391</v>
      </c>
      <c r="H59" s="356">
        <v>11128</v>
      </c>
      <c r="I59" s="356">
        <v>12426</v>
      </c>
      <c r="J59" s="357">
        <v>1139</v>
      </c>
      <c r="K59" s="357">
        <v>33</v>
      </c>
      <c r="L59" s="357">
        <v>1002</v>
      </c>
      <c r="M59" s="86">
        <v>0.89600000000000002</v>
      </c>
      <c r="N59" s="360">
        <v>32.299999999999997</v>
      </c>
      <c r="O59" s="357">
        <v>1.1000000000000001</v>
      </c>
      <c r="P59" s="357">
        <v>2.9</v>
      </c>
      <c r="Q59" s="86">
        <v>2.9000000000000001E-2</v>
      </c>
      <c r="R59" s="360">
        <v>36.700000000000003</v>
      </c>
    </row>
    <row r="60" spans="3:20" x14ac:dyDescent="0.25">
      <c r="C60" s="351" t="s">
        <v>105</v>
      </c>
      <c r="D60" s="349">
        <v>31</v>
      </c>
      <c r="E60" s="356">
        <v>31</v>
      </c>
      <c r="F60" s="356">
        <v>1</v>
      </c>
      <c r="G60" s="356">
        <v>400</v>
      </c>
      <c r="H60" s="356">
        <v>11318</v>
      </c>
      <c r="I60" s="356">
        <v>12358</v>
      </c>
      <c r="J60" s="357">
        <v>1065</v>
      </c>
      <c r="K60" s="357">
        <v>34</v>
      </c>
      <c r="L60" s="357">
        <v>990</v>
      </c>
      <c r="M60" s="86">
        <v>0.91600000000000004</v>
      </c>
      <c r="N60" s="360">
        <v>31.9</v>
      </c>
      <c r="O60" s="357">
        <v>1</v>
      </c>
      <c r="P60" s="357">
        <v>2.7</v>
      </c>
      <c r="Q60" s="86">
        <v>3.2000000000000001E-2</v>
      </c>
      <c r="R60" s="360">
        <v>34.4</v>
      </c>
    </row>
    <row r="61" spans="3:20" x14ac:dyDescent="0.25">
      <c r="C61" s="351" t="s">
        <v>106</v>
      </c>
      <c r="D61" s="349">
        <v>30</v>
      </c>
      <c r="E61" s="356">
        <v>31</v>
      </c>
      <c r="F61" s="356">
        <v>0.967741935483871</v>
      </c>
      <c r="G61" s="356">
        <v>402</v>
      </c>
      <c r="H61" s="356">
        <v>10928</v>
      </c>
      <c r="I61" s="356">
        <v>12057</v>
      </c>
      <c r="J61" s="357">
        <v>1181</v>
      </c>
      <c r="K61" s="357">
        <v>47</v>
      </c>
      <c r="L61" s="357">
        <v>1067</v>
      </c>
      <c r="M61" s="86">
        <v>0.90600000000000003</v>
      </c>
      <c r="N61" s="360">
        <v>35.6</v>
      </c>
      <c r="O61" s="357">
        <v>1</v>
      </c>
      <c r="P61" s="357">
        <v>2.9</v>
      </c>
      <c r="Q61" s="86">
        <v>0.04</v>
      </c>
      <c r="R61" s="360">
        <v>39.4</v>
      </c>
    </row>
    <row r="62" spans="3:20" x14ac:dyDescent="0.25">
      <c r="C62" s="351" t="s">
        <v>107</v>
      </c>
      <c r="D62" s="349">
        <v>31</v>
      </c>
      <c r="E62" s="356">
        <v>31</v>
      </c>
      <c r="F62" s="356">
        <v>1</v>
      </c>
      <c r="G62" s="356">
        <v>402</v>
      </c>
      <c r="H62" s="356">
        <v>11392</v>
      </c>
      <c r="I62" s="356">
        <v>12465</v>
      </c>
      <c r="J62" s="357">
        <v>1157</v>
      </c>
      <c r="K62" s="357">
        <v>27</v>
      </c>
      <c r="L62" s="357">
        <v>1049</v>
      </c>
      <c r="M62" s="86">
        <v>0.91400000000000003</v>
      </c>
      <c r="N62" s="360">
        <v>33.799999999999997</v>
      </c>
      <c r="O62" s="357">
        <v>0.9</v>
      </c>
      <c r="P62" s="357">
        <v>2.9</v>
      </c>
      <c r="Q62" s="86">
        <v>2.3E-2</v>
      </c>
      <c r="R62" s="360">
        <v>37.299999999999997</v>
      </c>
    </row>
    <row r="63" spans="3:20" x14ac:dyDescent="0.25">
      <c r="C63" s="351" t="s">
        <v>108</v>
      </c>
      <c r="D63" s="349">
        <v>30</v>
      </c>
      <c r="E63" s="356">
        <v>31</v>
      </c>
      <c r="F63" s="356">
        <v>0.967741935483871</v>
      </c>
      <c r="G63" s="356"/>
      <c r="H63" s="356"/>
      <c r="I63" s="356"/>
      <c r="J63" s="357"/>
      <c r="K63" s="357"/>
      <c r="L63" s="357"/>
      <c r="M63" s="86" t="s">
        <v>18</v>
      </c>
      <c r="N63" s="360" t="s">
        <v>18</v>
      </c>
      <c r="O63" s="357" t="s">
        <v>18</v>
      </c>
      <c r="P63" s="357" t="s">
        <v>18</v>
      </c>
      <c r="Q63" s="86" t="s">
        <v>18</v>
      </c>
      <c r="R63" s="360" t="s">
        <v>18</v>
      </c>
    </row>
    <row r="64" spans="3:20" x14ac:dyDescent="0.25">
      <c r="C64" s="351" t="s">
        <v>109</v>
      </c>
      <c r="D64" s="355">
        <v>31</v>
      </c>
      <c r="E64" s="356">
        <v>31</v>
      </c>
      <c r="F64" s="356">
        <v>1</v>
      </c>
      <c r="G64" s="356"/>
      <c r="H64" s="356"/>
      <c r="I64" s="356"/>
      <c r="J64" s="357"/>
      <c r="K64" s="357"/>
      <c r="L64" s="357"/>
      <c r="M64" s="86" t="s">
        <v>18</v>
      </c>
      <c r="N64" s="360" t="s">
        <v>18</v>
      </c>
      <c r="O64" s="357" t="s">
        <v>18</v>
      </c>
      <c r="P64" s="357" t="s">
        <v>18</v>
      </c>
      <c r="Q64" s="86" t="s">
        <v>18</v>
      </c>
      <c r="R64" s="360" t="s">
        <v>18</v>
      </c>
    </row>
    <row r="65" spans="3:21" x14ac:dyDescent="0.25">
      <c r="C65" s="335" t="s">
        <v>114</v>
      </c>
      <c r="D65" s="336">
        <f>SUM(D53:D64)</f>
        <v>365</v>
      </c>
      <c r="E65" s="356">
        <v>372</v>
      </c>
      <c r="F65" s="356">
        <v>0.98118279569892475</v>
      </c>
      <c r="G65" s="358">
        <v>387.9</v>
      </c>
      <c r="H65" s="359">
        <v>106232</v>
      </c>
      <c r="I65" s="359">
        <v>117967</v>
      </c>
      <c r="J65" s="330">
        <v>10566</v>
      </c>
      <c r="K65" s="330">
        <v>524</v>
      </c>
      <c r="L65" s="330">
        <v>9884</v>
      </c>
      <c r="M65" s="88">
        <v>0.90100000000000002</v>
      </c>
      <c r="N65" s="361">
        <v>27.1</v>
      </c>
      <c r="O65" s="330">
        <v>1.1000000000000001</v>
      </c>
      <c r="P65" s="330">
        <v>2.7</v>
      </c>
      <c r="Q65" s="88">
        <v>0.05</v>
      </c>
      <c r="R65" s="361">
        <v>28.9</v>
      </c>
      <c r="S65">
        <v>6</v>
      </c>
      <c r="T65">
        <v>4.1695621959694229E-3</v>
      </c>
    </row>
    <row r="66" spans="3:21" x14ac:dyDescent="0.25">
      <c r="C66" s="335" t="s">
        <v>110</v>
      </c>
      <c r="D66" s="336">
        <f>SUM(D53:D55)</f>
        <v>90</v>
      </c>
      <c r="E66" s="356">
        <v>93</v>
      </c>
      <c r="F66" s="356">
        <v>0.967741935483871</v>
      </c>
      <c r="G66" s="358">
        <v>367.66666666666669</v>
      </c>
      <c r="H66" s="359">
        <v>29795</v>
      </c>
      <c r="I66" s="359">
        <v>33098</v>
      </c>
      <c r="J66" s="330">
        <v>2925</v>
      </c>
      <c r="K66" s="330">
        <v>228</v>
      </c>
      <c r="L66" s="330">
        <v>2789</v>
      </c>
      <c r="M66" s="88">
        <v>0.9</v>
      </c>
      <c r="N66" s="361">
        <v>31</v>
      </c>
      <c r="O66" s="330">
        <v>1.1000000000000001</v>
      </c>
      <c r="P66" s="330">
        <v>2.7</v>
      </c>
      <c r="Q66" s="88">
        <v>7.8E-2</v>
      </c>
      <c r="R66" s="361">
        <v>32.5</v>
      </c>
      <c r="S66">
        <v>6</v>
      </c>
      <c r="T66">
        <v>4.1695621959694229E-3</v>
      </c>
    </row>
    <row r="67" spans="3:21" x14ac:dyDescent="0.25">
      <c r="C67" s="335" t="s">
        <v>111</v>
      </c>
      <c r="D67" s="336">
        <v>91</v>
      </c>
      <c r="E67" s="356">
        <v>93</v>
      </c>
      <c r="F67" s="356">
        <v>0.978494623655914</v>
      </c>
      <c r="G67" s="359">
        <v>393.66666666666669</v>
      </c>
      <c r="H67" s="359">
        <v>31671</v>
      </c>
      <c r="I67" s="359">
        <v>35563</v>
      </c>
      <c r="J67" s="330">
        <v>3099</v>
      </c>
      <c r="K67" s="330">
        <v>155</v>
      </c>
      <c r="L67" s="330">
        <v>2987</v>
      </c>
      <c r="M67" s="88">
        <v>0.89100000000000001</v>
      </c>
      <c r="N67" s="361">
        <v>32.799999999999997</v>
      </c>
      <c r="O67" s="330">
        <v>1.3</v>
      </c>
      <c r="P67" s="330">
        <v>2.6</v>
      </c>
      <c r="Q67" s="88">
        <v>0.05</v>
      </c>
      <c r="R67" s="361">
        <v>34.1</v>
      </c>
      <c r="S67">
        <v>0</v>
      </c>
      <c r="T67" t="e">
        <v>#DIV/0!</v>
      </c>
    </row>
    <row r="68" spans="3:21" x14ac:dyDescent="0.25">
      <c r="C68" s="335" t="s">
        <v>112</v>
      </c>
      <c r="D68" s="336">
        <v>92</v>
      </c>
      <c r="E68" s="356">
        <v>93</v>
      </c>
      <c r="F68" s="356">
        <v>0.989247311827957</v>
      </c>
      <c r="G68" s="358">
        <v>397.66666666666669</v>
      </c>
      <c r="H68" s="359">
        <v>33374</v>
      </c>
      <c r="I68" s="359">
        <v>36841</v>
      </c>
      <c r="J68" s="330">
        <v>3385</v>
      </c>
      <c r="K68" s="330">
        <v>114</v>
      </c>
      <c r="L68" s="330">
        <v>3059</v>
      </c>
      <c r="M68" s="88">
        <v>0.90600000000000003</v>
      </c>
      <c r="N68" s="361">
        <v>33.299999999999997</v>
      </c>
      <c r="O68" s="330">
        <v>1</v>
      </c>
      <c r="P68" s="330">
        <v>2.8</v>
      </c>
      <c r="Q68" s="88">
        <v>3.4000000000000002E-2</v>
      </c>
      <c r="R68" s="361">
        <v>36.799999999999997</v>
      </c>
      <c r="S68">
        <v>0</v>
      </c>
      <c r="T68" t="e">
        <v>#DIV/0!</v>
      </c>
    </row>
    <row r="69" spans="3:21" x14ac:dyDescent="0.25">
      <c r="C69" s="335" t="s">
        <v>113</v>
      </c>
      <c r="D69" s="336">
        <v>92</v>
      </c>
      <c r="E69" s="356">
        <v>93</v>
      </c>
      <c r="F69" s="356">
        <v>0.989247311827957</v>
      </c>
      <c r="G69" s="359">
        <v>402</v>
      </c>
      <c r="H69" s="359">
        <v>11392</v>
      </c>
      <c r="I69" s="359">
        <v>12465</v>
      </c>
      <c r="J69" s="330">
        <v>1157</v>
      </c>
      <c r="K69" s="330">
        <v>27</v>
      </c>
      <c r="L69" s="330">
        <v>1049</v>
      </c>
      <c r="M69" s="88">
        <v>0.91400000000000003</v>
      </c>
      <c r="N69" s="361">
        <v>11.4</v>
      </c>
      <c r="O69" s="330">
        <v>0.9</v>
      </c>
      <c r="P69" s="330">
        <v>2.9</v>
      </c>
      <c r="Q69" s="88">
        <v>2.3E-2</v>
      </c>
      <c r="R69" s="361">
        <v>12.6</v>
      </c>
      <c r="S69">
        <v>0</v>
      </c>
      <c r="T69" t="e">
        <v>#DIV/0!</v>
      </c>
    </row>
    <row r="70" spans="3:21" ht="28.5" customHeight="1" x14ac:dyDescent="0.25">
      <c r="C70" s="401" t="s">
        <v>72</v>
      </c>
      <c r="D70" s="401"/>
      <c r="E70" s="401"/>
      <c r="F70" s="401"/>
      <c r="G70" s="401"/>
      <c r="H70" s="401"/>
      <c r="I70" s="362"/>
      <c r="J70" s="363"/>
      <c r="K70" s="363"/>
      <c r="L70" s="363"/>
      <c r="M70" s="96"/>
      <c r="N70" s="364"/>
      <c r="O70" s="363"/>
      <c r="P70" s="363"/>
      <c r="Q70" s="96"/>
      <c r="R70" s="364"/>
    </row>
    <row r="71" spans="3:21" ht="20.25" customHeight="1" x14ac:dyDescent="0.25">
      <c r="C71" s="365" t="s">
        <v>78</v>
      </c>
      <c r="D71" s="365" t="s">
        <v>79</v>
      </c>
      <c r="E71" s="365"/>
      <c r="F71" s="365"/>
      <c r="G71" s="365"/>
      <c r="H71" s="365"/>
      <c r="I71" s="365"/>
      <c r="J71" s="366"/>
      <c r="K71" s="367"/>
      <c r="L71" s="367"/>
      <c r="M71" s="367"/>
      <c r="N71" s="367"/>
      <c r="O71" s="367"/>
      <c r="P71" s="367"/>
      <c r="Q71" s="367"/>
      <c r="R71" s="367"/>
    </row>
    <row r="73" spans="3:21" x14ac:dyDescent="0.25">
      <c r="C73" s="1" t="s">
        <v>0</v>
      </c>
      <c r="D73" s="1"/>
      <c r="E73" s="1"/>
      <c r="F73" s="2"/>
      <c r="G73" s="3"/>
      <c r="H73" s="1"/>
      <c r="I73" s="41"/>
      <c r="J73" s="41"/>
      <c r="K73" s="41"/>
      <c r="L73" s="315"/>
      <c r="M73" s="41"/>
      <c r="N73" s="75"/>
      <c r="O73" s="41"/>
      <c r="P73" s="41"/>
      <c r="Q73" s="41"/>
      <c r="R73" s="75"/>
      <c r="S73" s="75"/>
    </row>
    <row r="74" spans="3:21" x14ac:dyDescent="0.25">
      <c r="C74" s="1" t="s">
        <v>77</v>
      </c>
      <c r="D74" s="1"/>
      <c r="E74" s="1"/>
      <c r="F74" s="2"/>
      <c r="G74" s="3"/>
      <c r="H74" s="1"/>
      <c r="I74" s="1"/>
      <c r="J74" s="1"/>
      <c r="K74" s="41"/>
      <c r="L74" s="315"/>
      <c r="M74" s="41"/>
      <c r="N74" s="75"/>
      <c r="O74" s="41"/>
      <c r="P74" s="41"/>
      <c r="Q74" s="41"/>
      <c r="R74" s="75"/>
      <c r="S74" s="75"/>
    </row>
    <row r="75" spans="3:21" x14ac:dyDescent="0.25">
      <c r="C75" s="350" t="s">
        <v>119</v>
      </c>
      <c r="D75" s="172"/>
      <c r="E75" s="172"/>
      <c r="F75" s="316"/>
      <c r="G75" s="317"/>
      <c r="H75" s="172"/>
      <c r="I75" s="172"/>
      <c r="J75" s="172"/>
      <c r="K75" s="45"/>
      <c r="L75" s="315"/>
      <c r="M75" s="41"/>
      <c r="N75" s="75"/>
      <c r="O75" s="41"/>
      <c r="P75" s="41"/>
      <c r="Q75" s="41"/>
      <c r="R75" s="75"/>
      <c r="S75" s="75"/>
    </row>
    <row r="76" spans="3:21" ht="15.75" thickBot="1" x14ac:dyDescent="0.3">
      <c r="C76" s="41"/>
      <c r="D76" s="114"/>
      <c r="E76" s="114"/>
      <c r="F76" s="115"/>
      <c r="G76" s="114"/>
      <c r="H76" s="41"/>
      <c r="I76" s="41"/>
      <c r="J76" s="41"/>
      <c r="K76" s="41"/>
      <c r="L76" s="315"/>
      <c r="M76" s="41"/>
      <c r="N76" s="75"/>
      <c r="O76" s="41"/>
      <c r="P76" s="41"/>
      <c r="Q76" s="41"/>
      <c r="R76" s="75"/>
      <c r="S76" s="75"/>
    </row>
    <row r="77" spans="3:21" ht="54.75" thickBot="1" x14ac:dyDescent="0.3">
      <c r="C77" s="11" t="s">
        <v>1</v>
      </c>
      <c r="D77" s="12" t="s">
        <v>2</v>
      </c>
      <c r="E77" s="12" t="s">
        <v>3</v>
      </c>
      <c r="F77" s="13" t="s">
        <v>4</v>
      </c>
      <c r="G77" s="14" t="s">
        <v>5</v>
      </c>
      <c r="H77" s="15" t="s">
        <v>6</v>
      </c>
      <c r="I77" s="15" t="s">
        <v>7</v>
      </c>
      <c r="J77" s="15" t="s">
        <v>8</v>
      </c>
      <c r="K77" s="14" t="s">
        <v>9</v>
      </c>
      <c r="L77" s="15" t="s">
        <v>10</v>
      </c>
      <c r="M77" s="16" t="s">
        <v>11</v>
      </c>
      <c r="N77" s="17" t="s">
        <v>12</v>
      </c>
      <c r="O77" s="16" t="s">
        <v>13</v>
      </c>
      <c r="P77" s="16" t="s">
        <v>14</v>
      </c>
      <c r="Q77" s="16" t="s">
        <v>47</v>
      </c>
      <c r="R77" s="17" t="s">
        <v>15</v>
      </c>
      <c r="S77" s="16" t="s">
        <v>16</v>
      </c>
      <c r="T77" s="17" t="s">
        <v>17</v>
      </c>
    </row>
    <row r="78" spans="3:21" ht="15.75" hidden="1" thickBot="1" x14ac:dyDescent="0.3">
      <c r="C78" s="36" t="s">
        <v>53</v>
      </c>
      <c r="D78" s="18">
        <v>31</v>
      </c>
      <c r="E78" s="18">
        <v>31</v>
      </c>
      <c r="F78" s="19">
        <f t="shared" ref="F78" si="0">IF(ISTEXT(D78)=TRUE,D78,IF(D78=0,0%,IF(D78&gt;0,D78/E78,IF(ISBLANK(D78)=TRUE,0%))))</f>
        <v>1</v>
      </c>
      <c r="G78" s="18" t="e">
        <f>SUM([1]MEDICINA!#REF!,[1]PEDIATRIA!E359,[1]CIRUGIA!E30,[1]CIRUGIA!E308,[1]CIRUGIA!E586,[1]CIRUGIA!E864,[1]CIRUGIA!E1140,[1]CIRUGIA!E1696,[1]GINECOBSTETRICIA!#REF!,[1]ONCOLOGIA!#REF!)</f>
        <v>#REF!</v>
      </c>
      <c r="H78" s="18" t="e">
        <f>SUM([1]MEDICINA!#REF!,[1]PEDIATRIA!F359,[1]CIRUGIA!F30,[1]CIRUGIA!F308,[1]CIRUGIA!F586,[1]CIRUGIA!F864,[1]CIRUGIA!F1140,[1]CIRUGIA!F1696,[1]GINECOBSTETRICIA!#REF!,[1]ONCOLOGIA!#REF!)</f>
        <v>#REF!</v>
      </c>
      <c r="I78" s="18" t="e">
        <f>SUM([1]MEDICINA!#REF!,[1]PEDIATRIA!G359,[1]CIRUGIA!G30,[1]CIRUGIA!G308,[1]CIRUGIA!G586,[1]CIRUGIA!G864,[1]CIRUGIA!G1140,[1]CIRUGIA!G1696,[1]GINECOBSTETRICIA!#REF!,[1]ONCOLOGIA!#REF!)</f>
        <v>#REF!</v>
      </c>
      <c r="J78" s="18" t="e">
        <f>SUM([1]MEDICINA!#REF!,[1]PEDIATRIA!I359,[1]CIRUGIA!I30,[1]CIRUGIA!I308,[1]CIRUGIA!I586,[1]CIRUGIA!I864,[1]CIRUGIA!I1140,[1]CIRUGIA!I1696,[1]GINECOBSTETRICIA!#REF!,[1]ONCOLOGIA!#REF!)</f>
        <v>#REF!</v>
      </c>
      <c r="K78" s="18" t="e">
        <f>SUM([1]MEDICINA!#REF!,[1]PEDIATRIA!J359,[1]CIRUGIA!J30,[1]CIRUGIA!J308,[1]CIRUGIA!J586,[1]CIRUGIA!J864,[1]CIRUGIA!J1140,[1]CIRUGIA!J1696,[1]GINECOBSTETRICIA!#REF!,[1]ONCOLOGIA!#REF!)</f>
        <v>#REF!</v>
      </c>
      <c r="L78" s="18" t="e">
        <f>SUM([1]MEDICINA!#REF!,[1]PEDIATRIA!L359,[1]CIRUGIA!L30,[1]CIRUGIA!L308,[1]CIRUGIA!L586,[1]CIRUGIA!L864,[1]CIRUGIA!L1140,[1]CIRUGIA!L1696,[1]GINECOBSTETRICIA!#REF!,[1]ONCOLOGIA!#REF!)</f>
        <v>#REF!</v>
      </c>
      <c r="M78" s="318" t="e">
        <f t="shared" ref="M78" si="1">IF(ISTEXT(G78)=TRUE,G78,IF(G78=0,"N.R.",ROUND(H78/I78,3)))</f>
        <v>#REF!</v>
      </c>
      <c r="N78" s="40" t="e">
        <f t="shared" ref="N78" si="2">IF(ISTEXT(G78)=TRUE,G78,IF(G78=0,"N.R.",ROUND(L78/D78,1)))</f>
        <v>#REF!</v>
      </c>
      <c r="O78" s="22" t="e">
        <f t="shared" ref="O78" si="3">IF(ISTEXT(G78)=TRUE,G78,IF(G78=0,"N.R.",IF(ISERROR((I78-H78)/J78)=TRUE,0,IF((I78-H78)/J78&gt;0,ROUND((I78-H78)/J78,1),0))))</f>
        <v>#REF!</v>
      </c>
      <c r="P78" s="22" t="e">
        <f t="shared" ref="P78" si="4">IF(ISTEXT(G78)=TRUE,G78,IF(G78=0,"N.R.",IF(ISERR(J78/G78)=FALSE,ROUND(J78/G78,1),0)))</f>
        <v>#REF!</v>
      </c>
      <c r="Q78" s="21" t="e">
        <f t="shared" ref="Q78" si="5">IF(ISTEXT(G78)=TRUE,G78,IF(G78=0,"N.R.",IF(AND(K78=0,J78=0)=TRUE,ROUND(0,3),ROUND(K78/J78,3))))</f>
        <v>#REF!</v>
      </c>
      <c r="R78" s="22" t="e">
        <f t="shared" ref="R78" si="6">IF(ISTEXT(G78)=TRUE,G78,IF(G78=0,"N.R.",ROUND(J78/D78,1)))</f>
        <v>#REF!</v>
      </c>
      <c r="S78" s="18" t="e">
        <f>SUM([1]MEDICINA!#REF!,[1]PEDIATRIA!S359,[1]CIRUGIA!S30,[1]CIRUGIA!S308,[1]CIRUGIA!S586,[1]CIRUGIA!S864,[1]CIRUGIA!S1140,[1]CIRUGIA!S1696,[1]GINECOBSTETRICIA!#REF!,[1]ONCOLOGIA!#REF!)</f>
        <v>#REF!</v>
      </c>
      <c r="T78" s="21" t="e">
        <f t="shared" ref="T78" si="7">+S78/J78</f>
        <v>#REF!</v>
      </c>
    </row>
    <row r="79" spans="3:21" ht="15.75" thickBot="1" x14ac:dyDescent="0.3">
      <c r="C79" s="351" t="s">
        <v>98</v>
      </c>
      <c r="D79" s="349">
        <v>31</v>
      </c>
      <c r="E79" s="18">
        <v>31</v>
      </c>
      <c r="F79" s="19">
        <v>1</v>
      </c>
      <c r="G79" s="18">
        <v>307</v>
      </c>
      <c r="H79" s="18">
        <v>9080</v>
      </c>
      <c r="I79" s="18">
        <v>9527</v>
      </c>
      <c r="J79" s="18">
        <v>889</v>
      </c>
      <c r="K79" s="18">
        <v>67</v>
      </c>
      <c r="L79" s="18">
        <v>871</v>
      </c>
      <c r="M79" s="318">
        <v>0.95299999999999996</v>
      </c>
      <c r="N79" s="40">
        <v>28.1</v>
      </c>
      <c r="O79" s="22">
        <v>0.5</v>
      </c>
      <c r="P79" s="22">
        <v>2.9</v>
      </c>
      <c r="Q79" s="21">
        <v>7.4999999999999997E-2</v>
      </c>
      <c r="R79" s="22">
        <v>28.7</v>
      </c>
      <c r="S79" s="18">
        <v>3</v>
      </c>
      <c r="T79" s="21">
        <v>2.2883295194508009E-3</v>
      </c>
      <c r="U79" s="374"/>
    </row>
    <row r="80" spans="3:21" ht="15.75" thickBot="1" x14ac:dyDescent="0.3">
      <c r="C80" s="351" t="s">
        <v>99</v>
      </c>
      <c r="D80" s="349">
        <v>28</v>
      </c>
      <c r="E80" s="18">
        <v>31</v>
      </c>
      <c r="F80" s="19">
        <v>0.90322580645161288</v>
      </c>
      <c r="G80" s="18">
        <v>325</v>
      </c>
      <c r="H80" s="18">
        <v>8064</v>
      </c>
      <c r="I80" s="18">
        <v>9101</v>
      </c>
      <c r="J80" s="18">
        <v>845</v>
      </c>
      <c r="K80" s="18">
        <v>73</v>
      </c>
      <c r="L80" s="18">
        <v>829</v>
      </c>
      <c r="M80" s="318">
        <v>0.88600000000000001</v>
      </c>
      <c r="N80" s="40">
        <v>29.6</v>
      </c>
      <c r="O80" s="22">
        <v>1.2</v>
      </c>
      <c r="P80" s="22">
        <v>2.6</v>
      </c>
      <c r="Q80" s="21">
        <v>8.5999999999999993E-2</v>
      </c>
      <c r="R80" s="22">
        <v>30.2</v>
      </c>
      <c r="S80" s="18"/>
      <c r="T80" s="21"/>
    </row>
    <row r="81" spans="3:20" ht="15.75" thickBot="1" x14ac:dyDescent="0.3">
      <c r="C81" s="351" t="s">
        <v>100</v>
      </c>
      <c r="D81" s="349">
        <v>31</v>
      </c>
      <c r="E81" s="18">
        <v>31</v>
      </c>
      <c r="F81" s="19">
        <v>1</v>
      </c>
      <c r="G81" s="18">
        <v>338</v>
      </c>
      <c r="H81" s="18">
        <v>9075</v>
      </c>
      <c r="I81" s="18">
        <v>10484</v>
      </c>
      <c r="J81" s="18">
        <v>964</v>
      </c>
      <c r="K81" s="18">
        <v>54</v>
      </c>
      <c r="L81" s="18">
        <v>942</v>
      </c>
      <c r="M81" s="318">
        <v>0.86599999999999999</v>
      </c>
      <c r="N81" s="40">
        <v>30.4</v>
      </c>
      <c r="O81" s="22">
        <v>1.5</v>
      </c>
      <c r="P81" s="22">
        <v>2.9</v>
      </c>
      <c r="Q81" s="21">
        <v>5.6000000000000001E-2</v>
      </c>
      <c r="R81" s="22">
        <v>31.1</v>
      </c>
      <c r="S81" s="20"/>
      <c r="T81" s="21"/>
    </row>
    <row r="82" spans="3:20" ht="15.75" thickBot="1" x14ac:dyDescent="0.3">
      <c r="C82" s="351" t="s">
        <v>101</v>
      </c>
      <c r="D82" s="353">
        <v>30</v>
      </c>
      <c r="E82" s="61">
        <v>31</v>
      </c>
      <c r="F82" s="62">
        <v>0.967741935483871</v>
      </c>
      <c r="G82" s="18">
        <v>350</v>
      </c>
      <c r="H82" s="18">
        <v>9319</v>
      </c>
      <c r="I82" s="18">
        <v>10488</v>
      </c>
      <c r="J82" s="18">
        <v>943</v>
      </c>
      <c r="K82" s="18">
        <v>61</v>
      </c>
      <c r="L82" s="18">
        <v>929</v>
      </c>
      <c r="M82" s="318">
        <v>0.88900000000000001</v>
      </c>
      <c r="N82" s="40">
        <v>31</v>
      </c>
      <c r="O82" s="22">
        <v>1.2</v>
      </c>
      <c r="P82" s="22">
        <v>2.7</v>
      </c>
      <c r="Q82" s="21">
        <v>6.5000000000000002E-2</v>
      </c>
      <c r="R82" s="22">
        <v>31.4</v>
      </c>
      <c r="S82" s="20"/>
      <c r="T82" s="21"/>
    </row>
    <row r="83" spans="3:20" ht="15.75" thickBot="1" x14ac:dyDescent="0.3">
      <c r="C83" s="351" t="s">
        <v>102</v>
      </c>
      <c r="D83" s="349">
        <v>31</v>
      </c>
      <c r="E83" s="18">
        <v>31</v>
      </c>
      <c r="F83" s="19">
        <v>1</v>
      </c>
      <c r="G83" s="18">
        <v>351</v>
      </c>
      <c r="H83" s="18">
        <v>9424</v>
      </c>
      <c r="I83" s="18">
        <v>10594</v>
      </c>
      <c r="J83" s="18">
        <v>937</v>
      </c>
      <c r="K83" s="18">
        <v>50</v>
      </c>
      <c r="L83" s="18">
        <v>944</v>
      </c>
      <c r="M83" s="318">
        <v>0.89</v>
      </c>
      <c r="N83" s="40">
        <v>30.5</v>
      </c>
      <c r="O83" s="22">
        <v>1.2</v>
      </c>
      <c r="P83" s="22">
        <v>2.7</v>
      </c>
      <c r="Q83" s="21">
        <v>5.2999999999999999E-2</v>
      </c>
      <c r="R83" s="22">
        <v>30.2</v>
      </c>
      <c r="S83" s="20"/>
      <c r="T83" s="21"/>
    </row>
    <row r="84" spans="3:20" ht="15.75" thickBot="1" x14ac:dyDescent="0.3">
      <c r="C84" s="351" t="s">
        <v>103</v>
      </c>
      <c r="D84" s="349">
        <v>30</v>
      </c>
      <c r="E84" s="18">
        <v>31</v>
      </c>
      <c r="F84" s="19">
        <v>0.967741935483871</v>
      </c>
      <c r="G84" s="18">
        <v>344</v>
      </c>
      <c r="H84" s="18">
        <v>9355</v>
      </c>
      <c r="I84" s="18">
        <v>10340</v>
      </c>
      <c r="J84" s="18">
        <v>992</v>
      </c>
      <c r="K84" s="18">
        <v>30</v>
      </c>
      <c r="L84" s="18">
        <v>957</v>
      </c>
      <c r="M84" s="318">
        <v>0.90500000000000003</v>
      </c>
      <c r="N84" s="40">
        <v>31.9</v>
      </c>
      <c r="O84" s="22">
        <v>1</v>
      </c>
      <c r="P84" s="22">
        <v>2.9</v>
      </c>
      <c r="Q84" s="21">
        <v>0.03</v>
      </c>
      <c r="R84" s="22">
        <v>33.1</v>
      </c>
      <c r="S84" s="20"/>
      <c r="T84" s="21"/>
    </row>
    <row r="85" spans="3:20" ht="15.75" thickBot="1" x14ac:dyDescent="0.3">
      <c r="C85" s="351" t="s">
        <v>104</v>
      </c>
      <c r="D85" s="349">
        <v>31</v>
      </c>
      <c r="E85" s="18">
        <v>31</v>
      </c>
      <c r="F85" s="19">
        <v>1</v>
      </c>
      <c r="G85" s="18">
        <v>345</v>
      </c>
      <c r="H85" s="18">
        <v>9816</v>
      </c>
      <c r="I85" s="18">
        <v>11009</v>
      </c>
      <c r="J85" s="18">
        <v>1040</v>
      </c>
      <c r="K85" s="18">
        <v>25</v>
      </c>
      <c r="L85" s="18">
        <v>954</v>
      </c>
      <c r="M85" s="318">
        <v>0.89200000000000002</v>
      </c>
      <c r="N85" s="40">
        <v>30.8</v>
      </c>
      <c r="O85" s="22">
        <v>1.1000000000000001</v>
      </c>
      <c r="P85" s="22">
        <v>3</v>
      </c>
      <c r="Q85" s="21">
        <v>2.4E-2</v>
      </c>
      <c r="R85" s="22">
        <v>33.5</v>
      </c>
      <c r="S85" s="20"/>
      <c r="T85" s="21"/>
    </row>
    <row r="86" spans="3:20" ht="15.75" thickBot="1" x14ac:dyDescent="0.3">
      <c r="C86" s="351" t="s">
        <v>105</v>
      </c>
      <c r="D86" s="349">
        <v>31</v>
      </c>
      <c r="E86" s="18">
        <v>31</v>
      </c>
      <c r="F86" s="19">
        <v>1</v>
      </c>
      <c r="G86" s="18">
        <v>354</v>
      </c>
      <c r="H86" s="18">
        <v>10067</v>
      </c>
      <c r="I86" s="18">
        <v>10935</v>
      </c>
      <c r="J86" s="18">
        <v>979</v>
      </c>
      <c r="K86" s="18">
        <v>23</v>
      </c>
      <c r="L86" s="18">
        <v>948</v>
      </c>
      <c r="M86" s="318">
        <v>0.92100000000000004</v>
      </c>
      <c r="N86" s="40">
        <v>30.6</v>
      </c>
      <c r="O86" s="22">
        <v>0.9</v>
      </c>
      <c r="P86" s="22">
        <v>2.8</v>
      </c>
      <c r="Q86" s="21">
        <v>2.3E-2</v>
      </c>
      <c r="R86" s="22">
        <v>31.6</v>
      </c>
      <c r="S86" s="20"/>
      <c r="T86" s="21"/>
    </row>
    <row r="87" spans="3:20" ht="15.75" thickBot="1" x14ac:dyDescent="0.3">
      <c r="C87" s="351" t="s">
        <v>106</v>
      </c>
      <c r="D87" s="349">
        <v>30</v>
      </c>
      <c r="E87" s="18">
        <v>31</v>
      </c>
      <c r="F87" s="19">
        <v>0.967741935483871</v>
      </c>
      <c r="G87" s="18">
        <v>357</v>
      </c>
      <c r="H87" s="18">
        <v>9661</v>
      </c>
      <c r="I87" s="18">
        <v>10692</v>
      </c>
      <c r="J87" s="18">
        <v>1109</v>
      </c>
      <c r="K87" s="18">
        <v>37</v>
      </c>
      <c r="L87" s="18">
        <v>1020</v>
      </c>
      <c r="M87" s="318">
        <v>0.90400000000000003</v>
      </c>
      <c r="N87" s="40">
        <v>34</v>
      </c>
      <c r="O87" s="22">
        <v>0.9</v>
      </c>
      <c r="P87" s="22">
        <v>3.1</v>
      </c>
      <c r="Q87" s="21">
        <v>3.3000000000000002E-2</v>
      </c>
      <c r="R87" s="22">
        <v>37</v>
      </c>
      <c r="S87" s="20"/>
      <c r="T87" s="21"/>
    </row>
    <row r="88" spans="3:20" ht="15.75" thickBot="1" x14ac:dyDescent="0.3">
      <c r="C88" s="351" t="s">
        <v>107</v>
      </c>
      <c r="D88" s="349">
        <v>31</v>
      </c>
      <c r="E88" s="18">
        <v>31</v>
      </c>
      <c r="F88" s="19">
        <v>1</v>
      </c>
      <c r="G88" s="18">
        <v>358</v>
      </c>
      <c r="H88" s="18">
        <v>10109</v>
      </c>
      <c r="I88" s="18">
        <v>11085</v>
      </c>
      <c r="J88" s="18">
        <v>1099</v>
      </c>
      <c r="K88" s="18">
        <v>22</v>
      </c>
      <c r="L88" s="18">
        <v>1009</v>
      </c>
      <c r="M88" s="318">
        <v>0.91200000000000003</v>
      </c>
      <c r="N88" s="40">
        <v>32.5</v>
      </c>
      <c r="O88" s="22">
        <v>0.9</v>
      </c>
      <c r="P88" s="22">
        <v>3.1</v>
      </c>
      <c r="Q88" s="21">
        <v>0.02</v>
      </c>
      <c r="R88" s="22">
        <v>35.5</v>
      </c>
      <c r="S88" s="20"/>
      <c r="T88" s="21"/>
    </row>
    <row r="89" spans="3:20" ht="15.75" thickBot="1" x14ac:dyDescent="0.3">
      <c r="C89" s="351" t="s">
        <v>108</v>
      </c>
      <c r="D89" s="349">
        <v>30</v>
      </c>
      <c r="E89" s="18">
        <v>31</v>
      </c>
      <c r="F89" s="19">
        <v>0.967741935483871</v>
      </c>
      <c r="G89" s="18"/>
      <c r="H89" s="18"/>
      <c r="I89" s="18"/>
      <c r="J89" s="18"/>
      <c r="K89" s="18"/>
      <c r="L89" s="18"/>
      <c r="M89" s="318"/>
      <c r="N89" s="40"/>
      <c r="O89" s="22"/>
      <c r="P89" s="22"/>
      <c r="Q89" s="21"/>
      <c r="R89" s="22"/>
      <c r="S89" s="20"/>
      <c r="T89" s="21"/>
    </row>
    <row r="90" spans="3:20" ht="16.5" customHeight="1" thickBot="1" x14ac:dyDescent="0.3">
      <c r="C90" s="351" t="s">
        <v>109</v>
      </c>
      <c r="D90" s="355">
        <v>31</v>
      </c>
      <c r="E90" s="332">
        <v>31</v>
      </c>
      <c r="F90" s="333">
        <v>1</v>
      </c>
      <c r="G90" s="18"/>
      <c r="H90" s="18"/>
      <c r="I90" s="18"/>
      <c r="J90" s="18"/>
      <c r="K90" s="18"/>
      <c r="L90" s="18"/>
      <c r="M90" s="318"/>
      <c r="N90" s="40"/>
      <c r="O90" s="22"/>
      <c r="P90" s="22"/>
      <c r="Q90" s="21"/>
      <c r="R90" s="22"/>
      <c r="S90" s="332"/>
      <c r="T90" s="334"/>
    </row>
    <row r="91" spans="3:20" ht="16.5" customHeight="1" thickBot="1" x14ac:dyDescent="0.3">
      <c r="C91" s="335" t="s">
        <v>114</v>
      </c>
      <c r="D91" s="336">
        <f>SUM(D79:D90)</f>
        <v>365</v>
      </c>
      <c r="E91" s="336">
        <v>372</v>
      </c>
      <c r="F91" s="337">
        <v>0.98118279569892475</v>
      </c>
      <c r="G91" s="53">
        <v>342.9</v>
      </c>
      <c r="H91" s="51">
        <v>93970</v>
      </c>
      <c r="I91" s="51">
        <v>104255</v>
      </c>
      <c r="J91" s="51">
        <v>9797</v>
      </c>
      <c r="K91" s="51">
        <v>442</v>
      </c>
      <c r="L91" s="54">
        <v>9403</v>
      </c>
      <c r="M91" s="173">
        <v>0.90100000000000002</v>
      </c>
      <c r="N91" s="56">
        <v>25.8</v>
      </c>
      <c r="O91" s="56">
        <v>1</v>
      </c>
      <c r="P91" s="56">
        <v>2.9</v>
      </c>
      <c r="Q91" s="55">
        <v>4.4999999999999998E-2</v>
      </c>
      <c r="R91" s="56">
        <v>26.8</v>
      </c>
      <c r="S91" s="336">
        <v>3</v>
      </c>
      <c r="T91" s="341">
        <v>2.2883295194508009E-3</v>
      </c>
    </row>
    <row r="92" spans="3:20" ht="16.5" customHeight="1" thickBot="1" x14ac:dyDescent="0.3">
      <c r="C92" s="335" t="s">
        <v>110</v>
      </c>
      <c r="D92" s="336">
        <f>SUM(D79:D81)</f>
        <v>90</v>
      </c>
      <c r="E92" s="336">
        <v>93</v>
      </c>
      <c r="F92" s="337">
        <v>0.967741935483871</v>
      </c>
      <c r="G92" s="53">
        <v>323.33333333333331</v>
      </c>
      <c r="H92" s="51">
        <v>26219</v>
      </c>
      <c r="I92" s="51">
        <v>29112</v>
      </c>
      <c r="J92" s="51">
        <v>2698</v>
      </c>
      <c r="K92" s="51">
        <v>194</v>
      </c>
      <c r="L92" s="51">
        <v>2642</v>
      </c>
      <c r="M92" s="55">
        <v>0.90100000000000002</v>
      </c>
      <c r="N92" s="56">
        <v>29.4</v>
      </c>
      <c r="O92" s="56">
        <v>1.1000000000000001</v>
      </c>
      <c r="P92" s="56">
        <v>2.8</v>
      </c>
      <c r="Q92" s="55">
        <v>7.1999999999999995E-2</v>
      </c>
      <c r="R92" s="56">
        <v>30</v>
      </c>
      <c r="S92" s="336">
        <v>3</v>
      </c>
      <c r="T92" s="341">
        <v>2.2883295194508009E-3</v>
      </c>
    </row>
    <row r="93" spans="3:20" ht="16.5" customHeight="1" thickBot="1" x14ac:dyDescent="0.3">
      <c r="C93" s="335" t="s">
        <v>111</v>
      </c>
      <c r="D93" s="336">
        <v>91</v>
      </c>
      <c r="E93" s="336">
        <v>93</v>
      </c>
      <c r="F93" s="337">
        <v>0.978494623655914</v>
      </c>
      <c r="G93" s="53">
        <v>348.33333333333331</v>
      </c>
      <c r="H93" s="51">
        <v>28098</v>
      </c>
      <c r="I93" s="51">
        <v>31422</v>
      </c>
      <c r="J93" s="51">
        <v>2872</v>
      </c>
      <c r="K93" s="51">
        <v>141</v>
      </c>
      <c r="L93" s="51">
        <v>2830</v>
      </c>
      <c r="M93" s="55">
        <v>0.89400000000000002</v>
      </c>
      <c r="N93" s="56">
        <v>31.1</v>
      </c>
      <c r="O93" s="56">
        <v>1.2</v>
      </c>
      <c r="P93" s="56">
        <v>2.7</v>
      </c>
      <c r="Q93" s="55">
        <v>4.9000000000000002E-2</v>
      </c>
      <c r="R93" s="56">
        <v>31.6</v>
      </c>
      <c r="S93" s="336">
        <v>0</v>
      </c>
      <c r="T93" s="341" t="e">
        <v>#DIV/0!</v>
      </c>
    </row>
    <row r="94" spans="3:20" ht="16.5" customHeight="1" x14ac:dyDescent="0.25">
      <c r="C94" s="335" t="s">
        <v>112</v>
      </c>
      <c r="D94" s="336">
        <v>92</v>
      </c>
      <c r="E94" s="336">
        <v>93</v>
      </c>
      <c r="F94" s="337">
        <v>0.989247311827957</v>
      </c>
      <c r="G94" s="370">
        <v>352</v>
      </c>
      <c r="H94" s="371">
        <v>29544</v>
      </c>
      <c r="I94" s="371">
        <v>32636</v>
      </c>
      <c r="J94" s="371">
        <v>3128</v>
      </c>
      <c r="K94" s="371">
        <v>85</v>
      </c>
      <c r="L94" s="371">
        <v>2922</v>
      </c>
      <c r="M94" s="372">
        <v>0.90500000000000003</v>
      </c>
      <c r="N94" s="373">
        <v>31.8</v>
      </c>
      <c r="O94" s="373">
        <v>1</v>
      </c>
      <c r="P94" s="373">
        <v>3</v>
      </c>
      <c r="Q94" s="372">
        <v>2.7E-2</v>
      </c>
      <c r="R94" s="373">
        <v>34</v>
      </c>
      <c r="S94" s="336">
        <v>0</v>
      </c>
      <c r="T94" s="341" t="e">
        <v>#DIV/0!</v>
      </c>
    </row>
    <row r="95" spans="3:20" ht="16.5" customHeight="1" x14ac:dyDescent="0.25">
      <c r="C95" s="335" t="s">
        <v>113</v>
      </c>
      <c r="D95" s="336">
        <v>92</v>
      </c>
      <c r="E95" s="336">
        <v>93</v>
      </c>
      <c r="F95" s="337">
        <v>0.989247311827957</v>
      </c>
      <c r="G95" s="338">
        <v>358</v>
      </c>
      <c r="H95" s="336">
        <v>10109</v>
      </c>
      <c r="I95" s="336">
        <v>11085</v>
      </c>
      <c r="J95" s="336">
        <v>1099</v>
      </c>
      <c r="K95" s="336">
        <v>22</v>
      </c>
      <c r="L95" s="336">
        <v>1009</v>
      </c>
      <c r="M95" s="339">
        <v>0.91200000000000003</v>
      </c>
      <c r="N95" s="340">
        <v>11</v>
      </c>
      <c r="O95" s="340">
        <v>0.9</v>
      </c>
      <c r="P95" s="340">
        <v>3.1</v>
      </c>
      <c r="Q95" s="339">
        <v>0.02</v>
      </c>
      <c r="R95" s="340">
        <v>11.9</v>
      </c>
      <c r="S95" s="336">
        <v>0</v>
      </c>
      <c r="T95" s="341" t="e">
        <v>#DIV/0!</v>
      </c>
    </row>
    <row r="96" spans="3:20" ht="23.25" customHeight="1" x14ac:dyDescent="0.25">
      <c r="C96" s="401" t="s">
        <v>72</v>
      </c>
      <c r="D96" s="401"/>
      <c r="E96" s="401"/>
      <c r="F96" s="401"/>
      <c r="G96" s="401"/>
      <c r="H96" s="401"/>
      <c r="I96" s="41"/>
      <c r="J96" s="41"/>
      <c r="K96" s="41"/>
      <c r="L96" s="315"/>
      <c r="M96" s="41"/>
      <c r="N96" s="75"/>
      <c r="O96" s="41"/>
      <c r="P96" s="41"/>
      <c r="Q96" s="41"/>
      <c r="R96" s="75"/>
      <c r="S96" s="75"/>
    </row>
    <row r="97" spans="3:19" x14ac:dyDescent="0.25">
      <c r="C97" s="41" t="s">
        <v>115</v>
      </c>
      <c r="D97" s="114"/>
      <c r="E97" s="114"/>
      <c r="F97" s="115"/>
      <c r="G97" s="114"/>
      <c r="H97" s="41"/>
      <c r="I97" s="41"/>
      <c r="J97" s="41"/>
      <c r="K97" s="41"/>
      <c r="L97" s="315"/>
      <c r="M97" s="41"/>
      <c r="N97" s="75"/>
      <c r="O97" s="41"/>
      <c r="P97" s="41"/>
      <c r="Q97" s="41"/>
      <c r="R97" s="75"/>
      <c r="S97" s="75"/>
    </row>
    <row r="98" spans="3:19" ht="15.75" x14ac:dyDescent="0.25">
      <c r="C98" s="365" t="s">
        <v>78</v>
      </c>
      <c r="D98" s="365" t="s">
        <v>79</v>
      </c>
      <c r="E98" s="365"/>
      <c r="F98" s="365"/>
      <c r="G98" s="365"/>
      <c r="H98" s="365"/>
      <c r="I98" s="365"/>
      <c r="J98" s="366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workbookViewId="0">
      <selection activeCell="I188" sqref="I188"/>
    </sheetView>
  </sheetViews>
  <sheetFormatPr baseColWidth="10" defaultRowHeight="15" x14ac:dyDescent="0.25"/>
  <cols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9" max="20" width="11.42578125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  <c r="G1" s="65"/>
      <c r="H1" s="65"/>
      <c r="I1" s="65"/>
      <c r="J1" s="65"/>
      <c r="K1" s="65"/>
      <c r="L1" s="68"/>
      <c r="M1" s="65"/>
      <c r="N1" s="65"/>
      <c r="O1" s="65"/>
      <c r="P1" s="65"/>
      <c r="Q1" s="65"/>
      <c r="R1" s="69"/>
      <c r="S1" s="69"/>
      <c r="T1" s="65"/>
    </row>
    <row r="2" spans="1:20" ht="19.5" x14ac:dyDescent="0.25">
      <c r="A2" s="1" t="s">
        <v>51</v>
      </c>
      <c r="B2" s="65"/>
      <c r="C2" s="65"/>
      <c r="D2" s="66"/>
      <c r="E2" s="67"/>
      <c r="F2" s="65"/>
      <c r="G2" s="65"/>
      <c r="H2" s="65"/>
      <c r="I2" s="65"/>
      <c r="J2" s="67"/>
      <c r="K2" s="65"/>
      <c r="L2" s="68"/>
      <c r="M2" s="65"/>
      <c r="N2" s="65"/>
      <c r="O2" s="65"/>
      <c r="P2" s="65"/>
      <c r="Q2" s="65"/>
      <c r="R2" s="69"/>
      <c r="S2" s="69"/>
      <c r="T2" s="65"/>
    </row>
    <row r="3" spans="1:20" ht="20.25" thickBot="1" x14ac:dyDescent="0.3">
      <c r="A3" s="350" t="s">
        <v>119</v>
      </c>
      <c r="B3" s="71"/>
      <c r="C3" s="71"/>
      <c r="D3" s="72"/>
      <c r="E3" s="73"/>
      <c r="F3" s="71"/>
      <c r="G3" s="71"/>
      <c r="H3" s="71"/>
      <c r="I3" s="71"/>
      <c r="J3" s="71"/>
      <c r="K3" s="71"/>
      <c r="L3" s="74"/>
      <c r="M3" s="71"/>
      <c r="N3" s="75"/>
      <c r="O3" s="76"/>
      <c r="P3" s="41"/>
      <c r="Q3" s="41"/>
      <c r="R3" s="41"/>
      <c r="S3" s="41"/>
      <c r="T3" s="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19</v>
      </c>
      <c r="I4" s="15" t="s">
        <v>20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175" t="s">
        <v>48</v>
      </c>
      <c r="D5" s="176" t="e">
        <v>#VALUE!</v>
      </c>
      <c r="E5" s="18">
        <v>128</v>
      </c>
      <c r="F5" s="18">
        <v>4359</v>
      </c>
      <c r="G5" s="18">
        <v>3975</v>
      </c>
      <c r="H5" s="18">
        <v>397</v>
      </c>
      <c r="I5" s="18">
        <v>272</v>
      </c>
      <c r="J5" s="18">
        <v>45</v>
      </c>
      <c r="K5" s="18">
        <v>407</v>
      </c>
      <c r="L5" s="18">
        <v>277</v>
      </c>
      <c r="M5" s="21">
        <v>1.097</v>
      </c>
      <c r="N5" s="22">
        <v>13.1</v>
      </c>
      <c r="O5" s="22">
        <v>0</v>
      </c>
      <c r="P5" s="22">
        <v>3.1</v>
      </c>
      <c r="Q5" s="21">
        <v>0.113</v>
      </c>
      <c r="R5" s="80">
        <v>12.8</v>
      </c>
      <c r="S5" s="175">
        <v>25</v>
      </c>
      <c r="T5" s="177">
        <v>8.2508250825082508E-2</v>
      </c>
    </row>
    <row r="6" spans="1:20" ht="15.75" thickBot="1" x14ac:dyDescent="0.3">
      <c r="A6" s="351" t="s">
        <v>99</v>
      </c>
      <c r="B6" s="349">
        <v>28</v>
      </c>
      <c r="C6" s="175" t="s">
        <v>48</v>
      </c>
      <c r="D6" s="176" t="e">
        <v>#VALUE!</v>
      </c>
      <c r="E6" s="18">
        <v>136</v>
      </c>
      <c r="F6" s="18">
        <v>3798</v>
      </c>
      <c r="G6" s="18">
        <v>3878</v>
      </c>
      <c r="H6" s="18">
        <v>351</v>
      </c>
      <c r="I6" s="18">
        <v>255</v>
      </c>
      <c r="J6" s="18">
        <v>47</v>
      </c>
      <c r="K6" s="18">
        <v>373</v>
      </c>
      <c r="L6" s="18">
        <v>264</v>
      </c>
      <c r="M6" s="21">
        <v>0.97899999999999998</v>
      </c>
      <c r="N6" s="22">
        <v>13.3</v>
      </c>
      <c r="O6" s="22">
        <v>0.2</v>
      </c>
      <c r="P6" s="22">
        <v>2.6</v>
      </c>
      <c r="Q6" s="21">
        <v>0.13400000000000001</v>
      </c>
      <c r="R6" s="80">
        <v>12.5</v>
      </c>
      <c r="S6" s="175">
        <v>26</v>
      </c>
      <c r="T6" s="177">
        <v>9.7744360902255634E-2</v>
      </c>
    </row>
    <row r="7" spans="1:20" ht="15.75" thickBot="1" x14ac:dyDescent="0.3">
      <c r="A7" s="351" t="s">
        <v>100</v>
      </c>
      <c r="B7" s="349">
        <v>31</v>
      </c>
      <c r="C7" s="18" t="s">
        <v>48</v>
      </c>
      <c r="D7" s="19" t="e">
        <v>#VALUE!</v>
      </c>
      <c r="E7" s="18">
        <v>142</v>
      </c>
      <c r="F7" s="18">
        <v>4087</v>
      </c>
      <c r="G7" s="18">
        <v>4414</v>
      </c>
      <c r="H7" s="18">
        <v>404</v>
      </c>
      <c r="I7" s="18">
        <v>336</v>
      </c>
      <c r="J7" s="18">
        <v>36</v>
      </c>
      <c r="K7" s="18">
        <v>411</v>
      </c>
      <c r="L7" s="18">
        <v>316</v>
      </c>
      <c r="M7" s="21">
        <v>0.92600000000000005</v>
      </c>
      <c r="N7" s="22">
        <v>13.3</v>
      </c>
      <c r="O7" s="22">
        <v>0.8</v>
      </c>
      <c r="P7" s="22">
        <v>2.8</v>
      </c>
      <c r="Q7" s="21">
        <v>8.8999999999999996E-2</v>
      </c>
      <c r="R7" s="80">
        <v>13</v>
      </c>
      <c r="S7" s="18">
        <v>27</v>
      </c>
      <c r="T7" s="86">
        <v>9.2783505154639179E-2</v>
      </c>
    </row>
    <row r="8" spans="1:20" ht="15.75" thickBot="1" x14ac:dyDescent="0.3">
      <c r="A8" s="351" t="s">
        <v>101</v>
      </c>
      <c r="B8" s="353">
        <v>30</v>
      </c>
      <c r="C8" s="18" t="s">
        <v>48</v>
      </c>
      <c r="D8" s="19" t="e">
        <v>#VALUE!</v>
      </c>
      <c r="E8" s="18">
        <v>149</v>
      </c>
      <c r="F8" s="18">
        <v>4324</v>
      </c>
      <c r="G8" s="18">
        <v>4477</v>
      </c>
      <c r="H8" s="18">
        <v>374</v>
      </c>
      <c r="I8" s="18">
        <v>323</v>
      </c>
      <c r="J8" s="18">
        <v>37</v>
      </c>
      <c r="K8" s="18">
        <v>375</v>
      </c>
      <c r="L8" s="18">
        <v>296</v>
      </c>
      <c r="M8" s="21">
        <v>0.96599999999999997</v>
      </c>
      <c r="N8" s="22">
        <v>12.5</v>
      </c>
      <c r="O8" s="22">
        <v>0.4</v>
      </c>
      <c r="P8" s="22">
        <v>2.5</v>
      </c>
      <c r="Q8" s="21">
        <v>9.9000000000000005E-2</v>
      </c>
      <c r="R8" s="80">
        <v>12.5</v>
      </c>
      <c r="S8" s="18">
        <v>35</v>
      </c>
      <c r="T8" s="86">
        <v>0.10115606936416185</v>
      </c>
    </row>
    <row r="9" spans="1:20" ht="15.75" thickBot="1" x14ac:dyDescent="0.3">
      <c r="A9" s="351" t="s">
        <v>102</v>
      </c>
      <c r="B9" s="349">
        <v>31</v>
      </c>
      <c r="C9" s="18" t="s">
        <v>48</v>
      </c>
      <c r="D9" s="19" t="e">
        <v>#VALUE!</v>
      </c>
      <c r="E9" s="18">
        <v>151</v>
      </c>
      <c r="F9" s="18">
        <v>3977</v>
      </c>
      <c r="G9" s="18">
        <v>4377</v>
      </c>
      <c r="H9" s="18">
        <v>338</v>
      </c>
      <c r="I9" s="18">
        <v>294</v>
      </c>
      <c r="J9" s="18">
        <v>34</v>
      </c>
      <c r="K9" s="18">
        <v>332</v>
      </c>
      <c r="L9" s="18">
        <v>283</v>
      </c>
      <c r="M9" s="21">
        <v>0.90900000000000003</v>
      </c>
      <c r="N9" s="22">
        <v>10.7</v>
      </c>
      <c r="O9" s="22">
        <v>1.2</v>
      </c>
      <c r="P9" s="22">
        <v>2.2000000000000002</v>
      </c>
      <c r="Q9" s="21">
        <v>0.10100000000000001</v>
      </c>
      <c r="R9" s="80">
        <v>10.9</v>
      </c>
      <c r="S9" s="18">
        <v>28</v>
      </c>
      <c r="T9" s="86">
        <v>7.7134986225895319E-2</v>
      </c>
    </row>
    <row r="10" spans="1:20" ht="15.75" thickBot="1" x14ac:dyDescent="0.3">
      <c r="A10" s="351" t="s">
        <v>103</v>
      </c>
      <c r="B10" s="349">
        <v>30</v>
      </c>
      <c r="C10" s="18" t="s">
        <v>48</v>
      </c>
      <c r="D10" s="19" t="e">
        <v>#VALUE!</v>
      </c>
      <c r="E10" s="18">
        <v>137</v>
      </c>
      <c r="F10" s="18">
        <v>3850</v>
      </c>
      <c r="G10" s="18">
        <v>4104</v>
      </c>
      <c r="H10" s="18">
        <v>300</v>
      </c>
      <c r="I10" s="18">
        <v>240</v>
      </c>
      <c r="J10" s="18">
        <v>19</v>
      </c>
      <c r="K10" s="18">
        <v>308</v>
      </c>
      <c r="L10" s="18">
        <v>237</v>
      </c>
      <c r="M10" s="21">
        <v>0.93799999999999994</v>
      </c>
      <c r="N10" s="22">
        <v>10.3</v>
      </c>
      <c r="O10" s="22">
        <v>0.8</v>
      </c>
      <c r="P10" s="22">
        <v>2.2000000000000002</v>
      </c>
      <c r="Q10" s="21">
        <v>6.3E-2</v>
      </c>
      <c r="R10" s="80">
        <v>10</v>
      </c>
      <c r="S10" s="18">
        <v>22</v>
      </c>
      <c r="T10" s="86">
        <v>6.2857142857142861E-2</v>
      </c>
    </row>
    <row r="11" spans="1:20" ht="15.75" thickBot="1" x14ac:dyDescent="0.3">
      <c r="A11" s="351" t="s">
        <v>104</v>
      </c>
      <c r="B11" s="349">
        <v>31</v>
      </c>
      <c r="C11" s="18" t="s">
        <v>48</v>
      </c>
      <c r="D11" s="19" t="e">
        <v>#VALUE!</v>
      </c>
      <c r="E11" s="18">
        <v>146</v>
      </c>
      <c r="F11" s="18">
        <v>4334</v>
      </c>
      <c r="G11" s="18">
        <v>4539</v>
      </c>
      <c r="H11" s="18">
        <v>328</v>
      </c>
      <c r="I11" s="18">
        <v>291</v>
      </c>
      <c r="J11" s="18">
        <v>14</v>
      </c>
      <c r="K11" s="18">
        <v>351</v>
      </c>
      <c r="L11" s="18">
        <v>313</v>
      </c>
      <c r="M11" s="21">
        <v>0.95499999999999996</v>
      </c>
      <c r="N11" s="22">
        <v>11.3</v>
      </c>
      <c r="O11" s="22">
        <v>0.6</v>
      </c>
      <c r="P11" s="22">
        <v>2.2000000000000002</v>
      </c>
      <c r="Q11" s="21">
        <v>4.2999999999999997E-2</v>
      </c>
      <c r="R11" s="80">
        <v>10.6</v>
      </c>
      <c r="S11" s="18">
        <v>35</v>
      </c>
      <c r="T11" s="86">
        <v>0.11006289308176101</v>
      </c>
    </row>
    <row r="12" spans="1:20" ht="15.75" thickBot="1" x14ac:dyDescent="0.3">
      <c r="A12" s="351" t="s">
        <v>105</v>
      </c>
      <c r="B12" s="349">
        <v>31</v>
      </c>
      <c r="C12" s="18" t="s">
        <v>48</v>
      </c>
      <c r="D12" s="19" t="e">
        <v>#VALUE!</v>
      </c>
      <c r="E12" s="18">
        <v>145</v>
      </c>
      <c r="F12" s="18">
        <v>4314</v>
      </c>
      <c r="G12" s="18">
        <v>4509</v>
      </c>
      <c r="H12" s="18">
        <v>286</v>
      </c>
      <c r="I12" s="18">
        <v>248</v>
      </c>
      <c r="J12" s="18">
        <v>16</v>
      </c>
      <c r="K12" s="18">
        <v>291</v>
      </c>
      <c r="L12" s="18">
        <v>249</v>
      </c>
      <c r="M12" s="21">
        <v>0.95699999999999996</v>
      </c>
      <c r="N12" s="22">
        <v>9.4</v>
      </c>
      <c r="O12" s="22">
        <v>0.7</v>
      </c>
      <c r="P12" s="22">
        <v>2</v>
      </c>
      <c r="Q12" s="21">
        <v>5.6000000000000001E-2</v>
      </c>
      <c r="R12" s="80">
        <v>9.1999999999999993</v>
      </c>
      <c r="S12" s="18">
        <v>29</v>
      </c>
      <c r="T12" s="86">
        <v>8.3573487031700283E-2</v>
      </c>
    </row>
    <row r="13" spans="1:20" ht="15.75" thickBot="1" x14ac:dyDescent="0.3">
      <c r="A13" s="351" t="s">
        <v>106</v>
      </c>
      <c r="B13" s="349">
        <v>30</v>
      </c>
      <c r="C13" s="18" t="s">
        <v>48</v>
      </c>
      <c r="D13" s="19" t="e">
        <v>#VALUE!</v>
      </c>
      <c r="E13" s="18">
        <v>148</v>
      </c>
      <c r="F13" s="18">
        <v>4469</v>
      </c>
      <c r="G13" s="18">
        <v>4428</v>
      </c>
      <c r="H13" s="18">
        <v>350</v>
      </c>
      <c r="I13" s="18">
        <v>298</v>
      </c>
      <c r="J13" s="18">
        <v>27</v>
      </c>
      <c r="K13" s="18">
        <v>367</v>
      </c>
      <c r="L13" s="18">
        <v>301</v>
      </c>
      <c r="M13" s="21">
        <v>1.0089999999999999</v>
      </c>
      <c r="N13" s="22">
        <v>12.2</v>
      </c>
      <c r="O13" s="22">
        <v>0</v>
      </c>
      <c r="P13" s="22">
        <v>2.4</v>
      </c>
      <c r="Q13" s="21">
        <v>7.6999999999999999E-2</v>
      </c>
      <c r="R13" s="80">
        <v>11.7</v>
      </c>
      <c r="S13" s="18">
        <v>15</v>
      </c>
      <c r="T13" s="86">
        <v>4.2016806722689079E-2</v>
      </c>
    </row>
    <row r="14" spans="1:20" ht="15.75" thickBot="1" x14ac:dyDescent="0.3">
      <c r="A14" s="351" t="s">
        <v>107</v>
      </c>
      <c r="B14" s="349">
        <v>31</v>
      </c>
      <c r="C14" s="18" t="s">
        <v>48</v>
      </c>
      <c r="D14" s="19" t="e">
        <v>#VALUE!</v>
      </c>
      <c r="E14" s="18">
        <v>147</v>
      </c>
      <c r="F14" s="18">
        <v>4396</v>
      </c>
      <c r="G14" s="18">
        <v>4576</v>
      </c>
      <c r="H14" s="18">
        <v>323</v>
      </c>
      <c r="I14" s="18">
        <v>267</v>
      </c>
      <c r="J14" s="18">
        <v>15</v>
      </c>
      <c r="K14" s="18">
        <v>324</v>
      </c>
      <c r="L14" s="18">
        <v>261</v>
      </c>
      <c r="M14" s="21">
        <v>0.96099999999999997</v>
      </c>
      <c r="N14" s="22">
        <v>10.5</v>
      </c>
      <c r="O14" s="22">
        <v>0.6</v>
      </c>
      <c r="P14" s="22">
        <v>2.2000000000000002</v>
      </c>
      <c r="Q14" s="21">
        <v>4.5999999999999999E-2</v>
      </c>
      <c r="R14" s="80">
        <v>10.4</v>
      </c>
      <c r="S14" s="18" t="s">
        <v>48</v>
      </c>
      <c r="T14" s="86" t="e">
        <v>#VALUE!</v>
      </c>
    </row>
    <row r="15" spans="1:20" ht="15.75" thickBot="1" x14ac:dyDescent="0.3">
      <c r="A15" s="351" t="s">
        <v>108</v>
      </c>
      <c r="B15" s="349">
        <v>30</v>
      </c>
      <c r="C15" s="18" t="s">
        <v>48</v>
      </c>
      <c r="D15" s="19" t="e">
        <v>#VALUE!</v>
      </c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21" t="s">
        <v>48</v>
      </c>
      <c r="N15" s="22" t="s">
        <v>48</v>
      </c>
      <c r="O15" s="22" t="s">
        <v>48</v>
      </c>
      <c r="P15" s="22" t="s">
        <v>48</v>
      </c>
      <c r="Q15" s="21" t="s">
        <v>48</v>
      </c>
      <c r="R15" s="80" t="s">
        <v>48</v>
      </c>
      <c r="S15" s="18"/>
      <c r="T15" s="86"/>
    </row>
    <row r="16" spans="1:20" ht="15.75" thickBot="1" x14ac:dyDescent="0.3">
      <c r="A16" s="351" t="s">
        <v>109</v>
      </c>
      <c r="B16" s="355">
        <v>31</v>
      </c>
      <c r="C16" s="18" t="s">
        <v>48</v>
      </c>
      <c r="D16" s="19" t="e">
        <v>#VALUE!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80" t="s">
        <v>48</v>
      </c>
      <c r="S16" s="18"/>
      <c r="T16" s="86"/>
    </row>
    <row r="17" spans="1:20" ht="15.75" thickBot="1" x14ac:dyDescent="0.3">
      <c r="A17" s="335" t="s">
        <v>114</v>
      </c>
      <c r="B17" s="336">
        <f>SUM(B5:B16)</f>
        <v>365</v>
      </c>
      <c r="C17" s="51" t="s">
        <v>48</v>
      </c>
      <c r="D17" s="52" t="e">
        <v>#VALUE!</v>
      </c>
      <c r="E17" s="53">
        <v>142.9</v>
      </c>
      <c r="F17" s="51">
        <v>41908</v>
      </c>
      <c r="G17" s="51">
        <v>43277</v>
      </c>
      <c r="H17" s="51">
        <v>3451</v>
      </c>
      <c r="I17" s="51">
        <v>2824</v>
      </c>
      <c r="J17" s="51">
        <v>290</v>
      </c>
      <c r="K17" s="51">
        <v>3539</v>
      </c>
      <c r="L17" s="84">
        <v>2797</v>
      </c>
      <c r="M17" s="55">
        <v>0.96799999999999997</v>
      </c>
      <c r="N17" s="56">
        <v>9.6999999999999993</v>
      </c>
      <c r="O17" s="56">
        <v>0.4</v>
      </c>
      <c r="P17" s="56">
        <v>2.4</v>
      </c>
      <c r="Q17" s="55">
        <v>8.4000000000000005E-2</v>
      </c>
      <c r="R17" s="56">
        <v>9.5</v>
      </c>
      <c r="S17" s="51">
        <v>242</v>
      </c>
      <c r="T17" s="88">
        <v>7.3178107045660717E-2</v>
      </c>
    </row>
    <row r="18" spans="1:20" ht="15.75" thickBot="1" x14ac:dyDescent="0.3">
      <c r="A18" s="335" t="s">
        <v>110</v>
      </c>
      <c r="B18" s="336">
        <f>SUM(B5:B7)</f>
        <v>90</v>
      </c>
      <c r="C18" s="51" t="s">
        <v>48</v>
      </c>
      <c r="D18" s="52" t="e">
        <v>#VALUE!</v>
      </c>
      <c r="E18" s="53">
        <v>135.33333333333334</v>
      </c>
      <c r="F18" s="51">
        <v>12244</v>
      </c>
      <c r="G18" s="51">
        <v>12267</v>
      </c>
      <c r="H18" s="51">
        <v>1152</v>
      </c>
      <c r="I18" s="51">
        <v>863</v>
      </c>
      <c r="J18" s="51">
        <v>128</v>
      </c>
      <c r="K18" s="51">
        <v>1191</v>
      </c>
      <c r="L18" s="84">
        <v>857</v>
      </c>
      <c r="M18" s="55">
        <v>0.998</v>
      </c>
      <c r="N18" s="56">
        <v>13.2</v>
      </c>
      <c r="O18" s="56">
        <v>0</v>
      </c>
      <c r="P18" s="56">
        <v>2.8</v>
      </c>
      <c r="Q18" s="55">
        <v>0.111</v>
      </c>
      <c r="R18" s="56">
        <v>12.8</v>
      </c>
      <c r="S18" s="51">
        <v>78</v>
      </c>
      <c r="T18" s="88">
        <v>9.0697674418604657E-2</v>
      </c>
    </row>
    <row r="19" spans="1:20" ht="15.75" thickBot="1" x14ac:dyDescent="0.3">
      <c r="A19" s="335" t="s">
        <v>111</v>
      </c>
      <c r="B19" s="336">
        <v>91</v>
      </c>
      <c r="C19" s="51" t="s">
        <v>48</v>
      </c>
      <c r="D19" s="52" t="e">
        <v>#VALUE!</v>
      </c>
      <c r="E19" s="53">
        <v>145.66666666666666</v>
      </c>
      <c r="F19" s="51">
        <v>12151</v>
      </c>
      <c r="G19" s="51">
        <v>12958</v>
      </c>
      <c r="H19" s="51">
        <v>1012</v>
      </c>
      <c r="I19" s="51">
        <v>857</v>
      </c>
      <c r="J19" s="51">
        <v>90</v>
      </c>
      <c r="K19" s="51">
        <v>1015</v>
      </c>
      <c r="L19" s="84">
        <v>816</v>
      </c>
      <c r="M19" s="55">
        <v>0.93799999999999994</v>
      </c>
      <c r="N19" s="56">
        <v>11.2</v>
      </c>
      <c r="O19" s="56">
        <v>0.8</v>
      </c>
      <c r="P19" s="56">
        <v>2.2999999999999998</v>
      </c>
      <c r="Q19" s="55">
        <v>8.8999999999999996E-2</v>
      </c>
      <c r="R19" s="56">
        <v>11.1</v>
      </c>
      <c r="S19" s="51">
        <v>85</v>
      </c>
      <c r="T19" s="88">
        <v>8.0264400377714831E-2</v>
      </c>
    </row>
    <row r="20" spans="1:20" ht="15.75" thickBot="1" x14ac:dyDescent="0.3">
      <c r="A20" s="335" t="s">
        <v>112</v>
      </c>
      <c r="B20" s="336">
        <v>92</v>
      </c>
      <c r="C20" s="51" t="s">
        <v>48</v>
      </c>
      <c r="D20" s="52" t="e">
        <v>#VALUE!</v>
      </c>
      <c r="E20" s="53">
        <v>146.33333333333334</v>
      </c>
      <c r="F20" s="51">
        <v>13117</v>
      </c>
      <c r="G20" s="51">
        <v>13476</v>
      </c>
      <c r="H20" s="51">
        <v>964</v>
      </c>
      <c r="I20" s="51">
        <v>837</v>
      </c>
      <c r="J20" s="51">
        <v>57</v>
      </c>
      <c r="K20" s="51">
        <v>1009</v>
      </c>
      <c r="L20" s="84">
        <v>863</v>
      </c>
      <c r="M20" s="55">
        <v>0.97299999999999998</v>
      </c>
      <c r="N20" s="56">
        <v>11</v>
      </c>
      <c r="O20" s="56">
        <v>0.4</v>
      </c>
      <c r="P20" s="56">
        <v>2.2000000000000002</v>
      </c>
      <c r="Q20" s="55">
        <v>5.8999999999999997E-2</v>
      </c>
      <c r="R20" s="56">
        <v>10.5</v>
      </c>
      <c r="S20" s="51">
        <v>79</v>
      </c>
      <c r="T20" s="88">
        <v>7.7299412915851268E-2</v>
      </c>
    </row>
    <row r="21" spans="1:20" ht="15.75" thickBot="1" x14ac:dyDescent="0.3">
      <c r="A21" s="335" t="s">
        <v>113</v>
      </c>
      <c r="B21" s="336">
        <v>92</v>
      </c>
      <c r="C21" s="51" t="s">
        <v>48</v>
      </c>
      <c r="D21" s="52" t="e">
        <v>#VALUE!</v>
      </c>
      <c r="E21" s="53">
        <v>147</v>
      </c>
      <c r="F21" s="51">
        <v>4396</v>
      </c>
      <c r="G21" s="51">
        <v>4576</v>
      </c>
      <c r="H21" s="51">
        <v>323</v>
      </c>
      <c r="I21" s="51">
        <v>267</v>
      </c>
      <c r="J21" s="51">
        <v>15</v>
      </c>
      <c r="K21" s="51">
        <v>324</v>
      </c>
      <c r="L21" s="84">
        <v>261</v>
      </c>
      <c r="M21" s="55">
        <v>0.96099999999999997</v>
      </c>
      <c r="N21" s="56">
        <v>3.5</v>
      </c>
      <c r="O21" s="56">
        <v>0.6</v>
      </c>
      <c r="P21" s="56">
        <v>2.2000000000000002</v>
      </c>
      <c r="Q21" s="55">
        <v>4.5999999999999999E-2</v>
      </c>
      <c r="R21" s="56">
        <v>3.5</v>
      </c>
      <c r="S21" s="51" t="s">
        <v>48</v>
      </c>
      <c r="T21" s="88" t="e">
        <v>#VALUE!</v>
      </c>
    </row>
    <row r="22" spans="1:20" x14ac:dyDescent="0.25">
      <c r="A22" s="89"/>
      <c r="B22" s="90"/>
      <c r="C22" s="90"/>
      <c r="D22" s="91"/>
      <c r="E22" s="92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96"/>
    </row>
    <row r="23" spans="1:20" x14ac:dyDescent="0.25">
      <c r="A23" s="1" t="str">
        <f>A1</f>
        <v>HOSPITAL NACIONAL DANIEL A. CARRION</v>
      </c>
      <c r="B23" s="97"/>
      <c r="C23" s="97"/>
      <c r="D23" s="98"/>
      <c r="E23" s="97"/>
      <c r="F23" s="99"/>
      <c r="G23" s="99"/>
      <c r="H23" s="99"/>
      <c r="I23" s="99"/>
      <c r="J23" s="99"/>
      <c r="K23" s="97"/>
      <c r="L23" s="100"/>
      <c r="M23" s="99"/>
      <c r="N23" s="101"/>
      <c r="O23" s="99"/>
      <c r="P23" s="99"/>
      <c r="Q23" s="99"/>
      <c r="R23" s="101"/>
      <c r="S23" s="101"/>
      <c r="T23" s="99"/>
    </row>
    <row r="24" spans="1:20" ht="19.5" x14ac:dyDescent="0.25">
      <c r="A24" s="6" t="s">
        <v>124</v>
      </c>
      <c r="B24" s="103"/>
      <c r="C24" s="97"/>
      <c r="D24" s="98"/>
      <c r="E24" s="97"/>
      <c r="F24" s="99"/>
      <c r="G24" s="99"/>
      <c r="H24" s="99"/>
      <c r="I24" s="99"/>
      <c r="J24" s="99"/>
      <c r="K24" s="97"/>
      <c r="L24" s="100"/>
      <c r="M24" s="99"/>
      <c r="N24" s="101"/>
      <c r="O24" s="99"/>
      <c r="P24" s="99"/>
      <c r="Q24" s="99"/>
      <c r="R24" s="101"/>
      <c r="S24" s="101"/>
      <c r="T24" s="99"/>
    </row>
    <row r="25" spans="1:20" ht="20.25" thickBot="1" x14ac:dyDescent="0.3">
      <c r="A25" s="381" t="s">
        <v>119</v>
      </c>
      <c r="B25" s="382"/>
      <c r="C25" s="71"/>
      <c r="D25" s="72"/>
      <c r="E25" s="73"/>
      <c r="F25" s="71"/>
      <c r="G25" s="71"/>
      <c r="H25" s="71"/>
      <c r="I25" s="71"/>
      <c r="J25" s="71"/>
      <c r="K25" s="71"/>
      <c r="L25" s="74"/>
      <c r="M25" s="71"/>
      <c r="N25" s="71"/>
      <c r="O25" s="71"/>
      <c r="P25" s="71"/>
      <c r="Q25" s="71"/>
      <c r="R25" s="102"/>
      <c r="S25" s="102"/>
      <c r="T25" s="103"/>
    </row>
    <row r="26" spans="1:20" ht="54.75" thickBot="1" x14ac:dyDescent="0.3">
      <c r="A26" s="386" t="s">
        <v>1</v>
      </c>
      <c r="B26" s="387" t="s">
        <v>2</v>
      </c>
      <c r="C26" s="383" t="s">
        <v>3</v>
      </c>
      <c r="D26" s="13" t="s">
        <v>4</v>
      </c>
      <c r="E26" s="14" t="s">
        <v>5</v>
      </c>
      <c r="F26" s="15" t="s">
        <v>6</v>
      </c>
      <c r="G26" s="15" t="s">
        <v>7</v>
      </c>
      <c r="H26" s="15" t="s">
        <v>19</v>
      </c>
      <c r="I26" s="15" t="s">
        <v>20</v>
      </c>
      <c r="J26" s="14" t="s">
        <v>9</v>
      </c>
      <c r="K26" s="14" t="s">
        <v>24</v>
      </c>
      <c r="L26" s="77" t="s">
        <v>22</v>
      </c>
      <c r="M26" s="16" t="s">
        <v>11</v>
      </c>
      <c r="N26" s="17" t="s">
        <v>12</v>
      </c>
      <c r="O26" s="16" t="s">
        <v>13</v>
      </c>
      <c r="P26" s="16" t="s">
        <v>23</v>
      </c>
      <c r="Q26" s="16" t="s">
        <v>47</v>
      </c>
      <c r="R26" s="16" t="s">
        <v>15</v>
      </c>
      <c r="S26" s="16" t="s">
        <v>16</v>
      </c>
      <c r="T26" s="17" t="s">
        <v>17</v>
      </c>
    </row>
    <row r="27" spans="1:20" ht="15.75" thickBot="1" x14ac:dyDescent="0.3">
      <c r="A27" s="384" t="s">
        <v>98</v>
      </c>
      <c r="B27" s="385">
        <v>31</v>
      </c>
      <c r="C27" s="178">
        <v>1</v>
      </c>
      <c r="D27" s="178">
        <v>1</v>
      </c>
      <c r="E27" s="309">
        <v>20</v>
      </c>
      <c r="F27" s="309">
        <v>661</v>
      </c>
      <c r="G27" s="309">
        <v>616</v>
      </c>
      <c r="H27" s="309">
        <v>85</v>
      </c>
      <c r="I27" s="309">
        <v>45</v>
      </c>
      <c r="J27" s="309">
        <v>5</v>
      </c>
      <c r="K27" s="309">
        <v>85</v>
      </c>
      <c r="L27" s="309">
        <v>72</v>
      </c>
      <c r="M27" s="310">
        <v>1.073</v>
      </c>
      <c r="N27" s="311">
        <v>2.7</v>
      </c>
      <c r="O27" s="311">
        <v>0</v>
      </c>
      <c r="P27" s="311">
        <v>4.3</v>
      </c>
      <c r="Q27" s="310">
        <v>5.8999999999999997E-2</v>
      </c>
      <c r="R27" s="255">
        <v>2.7</v>
      </c>
      <c r="S27" s="180">
        <v>10</v>
      </c>
      <c r="T27" s="179">
        <v>0.1388888888888889</v>
      </c>
    </row>
    <row r="28" spans="1:20" ht="15.75" thickBot="1" x14ac:dyDescent="0.3">
      <c r="A28" s="351" t="s">
        <v>99</v>
      </c>
      <c r="B28" s="349">
        <v>28</v>
      </c>
      <c r="C28" s="178">
        <v>0</v>
      </c>
      <c r="D28" s="178">
        <v>1</v>
      </c>
      <c r="E28" s="309">
        <v>17</v>
      </c>
      <c r="F28" s="309">
        <v>541</v>
      </c>
      <c r="G28" s="309">
        <v>504</v>
      </c>
      <c r="H28" s="309">
        <v>50</v>
      </c>
      <c r="I28" s="309">
        <v>42</v>
      </c>
      <c r="J28" s="309">
        <v>12</v>
      </c>
      <c r="K28" s="309">
        <v>51</v>
      </c>
      <c r="L28" s="309">
        <v>40</v>
      </c>
      <c r="M28" s="310">
        <v>1.073</v>
      </c>
      <c r="N28" s="311">
        <v>1.8</v>
      </c>
      <c r="O28" s="311">
        <v>0</v>
      </c>
      <c r="P28" s="311">
        <v>2.9</v>
      </c>
      <c r="Q28" s="310">
        <v>0.24</v>
      </c>
      <c r="R28" s="255">
        <v>1.8</v>
      </c>
      <c r="S28" s="180">
        <v>5</v>
      </c>
      <c r="T28" s="179">
        <v>6.5789473684210523E-2</v>
      </c>
    </row>
    <row r="29" spans="1:20" ht="15.75" thickBot="1" x14ac:dyDescent="0.3">
      <c r="A29" s="351" t="s">
        <v>100</v>
      </c>
      <c r="B29" s="349">
        <v>31</v>
      </c>
      <c r="C29" s="18">
        <v>1</v>
      </c>
      <c r="D29" s="18">
        <v>2</v>
      </c>
      <c r="E29" s="18">
        <v>18</v>
      </c>
      <c r="F29" s="18">
        <v>539</v>
      </c>
      <c r="G29" s="18">
        <v>568</v>
      </c>
      <c r="H29" s="18">
        <v>62</v>
      </c>
      <c r="I29" s="18">
        <v>42</v>
      </c>
      <c r="J29" s="18">
        <v>4</v>
      </c>
      <c r="K29" s="18">
        <v>72</v>
      </c>
      <c r="L29" s="18">
        <v>64</v>
      </c>
      <c r="M29" s="21">
        <v>0.94899999999999995</v>
      </c>
      <c r="N29" s="22">
        <v>2.2999999999999998</v>
      </c>
      <c r="O29" s="22">
        <v>0.5</v>
      </c>
      <c r="P29" s="22">
        <v>3.4</v>
      </c>
      <c r="Q29" s="21">
        <v>6.5000000000000002E-2</v>
      </c>
      <c r="R29" s="37">
        <v>2</v>
      </c>
      <c r="S29" s="105">
        <v>5</v>
      </c>
      <c r="T29" s="86">
        <v>7.1428571428571425E-2</v>
      </c>
    </row>
    <row r="30" spans="1:20" ht="15.75" thickBot="1" x14ac:dyDescent="0.3">
      <c r="A30" s="351" t="s">
        <v>101</v>
      </c>
      <c r="B30" s="353">
        <v>30</v>
      </c>
      <c r="C30" s="18">
        <v>0</v>
      </c>
      <c r="D30" s="18">
        <v>3</v>
      </c>
      <c r="E30" s="18">
        <v>28</v>
      </c>
      <c r="F30" s="18">
        <v>812</v>
      </c>
      <c r="G30" s="18">
        <v>825</v>
      </c>
      <c r="H30" s="18">
        <v>90</v>
      </c>
      <c r="I30" s="18">
        <v>75</v>
      </c>
      <c r="J30" s="18">
        <v>5</v>
      </c>
      <c r="K30" s="18">
        <v>90</v>
      </c>
      <c r="L30" s="18">
        <v>76</v>
      </c>
      <c r="M30" s="21">
        <v>0.98399999999999999</v>
      </c>
      <c r="N30" s="22">
        <v>3</v>
      </c>
      <c r="O30" s="22">
        <v>0.1</v>
      </c>
      <c r="P30" s="22">
        <v>3.2</v>
      </c>
      <c r="Q30" s="21">
        <v>5.6000000000000001E-2</v>
      </c>
      <c r="R30" s="37">
        <v>3</v>
      </c>
      <c r="S30" s="105">
        <v>6</v>
      </c>
      <c r="T30" s="86">
        <v>6.9767441860465115E-2</v>
      </c>
    </row>
    <row r="31" spans="1:20" ht="15.75" thickBot="1" x14ac:dyDescent="0.3">
      <c r="A31" s="351" t="s">
        <v>102</v>
      </c>
      <c r="B31" s="349">
        <v>31</v>
      </c>
      <c r="C31" s="18">
        <v>0</v>
      </c>
      <c r="D31" s="18">
        <v>2</v>
      </c>
      <c r="E31" s="18">
        <v>28</v>
      </c>
      <c r="F31" s="18">
        <v>895</v>
      </c>
      <c r="G31" s="18">
        <v>855</v>
      </c>
      <c r="H31" s="18">
        <v>95</v>
      </c>
      <c r="I31" s="18">
        <v>86</v>
      </c>
      <c r="J31" s="18">
        <v>8</v>
      </c>
      <c r="K31" s="18">
        <v>97</v>
      </c>
      <c r="L31" s="18">
        <v>89</v>
      </c>
      <c r="M31" s="21">
        <v>1.0469999999999999</v>
      </c>
      <c r="N31" s="22">
        <v>3.1</v>
      </c>
      <c r="O31" s="22">
        <v>0</v>
      </c>
      <c r="P31" s="22">
        <v>3.4</v>
      </c>
      <c r="Q31" s="21">
        <v>8.4000000000000005E-2</v>
      </c>
      <c r="R31" s="37">
        <v>3.1</v>
      </c>
      <c r="S31" s="105">
        <v>3</v>
      </c>
      <c r="T31" s="86">
        <v>0.03</v>
      </c>
    </row>
    <row r="32" spans="1:20" ht="15.75" thickBot="1" x14ac:dyDescent="0.3">
      <c r="A32" s="351" t="s">
        <v>103</v>
      </c>
      <c r="B32" s="349">
        <v>30</v>
      </c>
      <c r="C32" s="18">
        <v>1</v>
      </c>
      <c r="D32" s="18">
        <v>1</v>
      </c>
      <c r="E32" s="18">
        <v>27</v>
      </c>
      <c r="F32" s="18">
        <v>889</v>
      </c>
      <c r="G32" s="18">
        <v>822</v>
      </c>
      <c r="H32" s="18">
        <v>61</v>
      </c>
      <c r="I32" s="18">
        <v>54</v>
      </c>
      <c r="J32" s="18">
        <v>3</v>
      </c>
      <c r="K32" s="18">
        <v>65</v>
      </c>
      <c r="L32" s="18">
        <v>49</v>
      </c>
      <c r="M32" s="21">
        <v>1.0820000000000001</v>
      </c>
      <c r="N32" s="22">
        <v>2.2000000000000002</v>
      </c>
      <c r="O32" s="22">
        <v>0</v>
      </c>
      <c r="P32" s="22">
        <v>2.2999999999999998</v>
      </c>
      <c r="Q32" s="21">
        <v>4.9000000000000002E-2</v>
      </c>
      <c r="R32" s="37">
        <v>2</v>
      </c>
      <c r="S32" s="105">
        <v>6</v>
      </c>
      <c r="T32" s="86">
        <v>5.5555555555555552E-2</v>
      </c>
    </row>
    <row r="33" spans="1:20" ht="15.75" thickBot="1" x14ac:dyDescent="0.3">
      <c r="A33" s="351" t="s">
        <v>104</v>
      </c>
      <c r="B33" s="349">
        <v>31</v>
      </c>
      <c r="C33" s="18">
        <v>1</v>
      </c>
      <c r="D33" s="18">
        <v>0</v>
      </c>
      <c r="E33" s="18">
        <v>28</v>
      </c>
      <c r="F33" s="18">
        <v>783</v>
      </c>
      <c r="G33" s="18">
        <v>863</v>
      </c>
      <c r="H33" s="18">
        <v>75</v>
      </c>
      <c r="I33" s="18">
        <v>66</v>
      </c>
      <c r="J33" s="18">
        <v>2</v>
      </c>
      <c r="K33" s="18">
        <v>76</v>
      </c>
      <c r="L33" s="18">
        <v>72</v>
      </c>
      <c r="M33" s="21">
        <v>0.90700000000000003</v>
      </c>
      <c r="N33" s="22">
        <v>2.5</v>
      </c>
      <c r="O33" s="22">
        <v>1.1000000000000001</v>
      </c>
      <c r="P33" s="22">
        <v>2.7</v>
      </c>
      <c r="Q33" s="21">
        <v>2.7E-2</v>
      </c>
      <c r="R33" s="37">
        <v>2.4</v>
      </c>
      <c r="S33" s="105">
        <v>8</v>
      </c>
      <c r="T33" s="86">
        <v>9.5238095238095233E-2</v>
      </c>
    </row>
    <row r="34" spans="1:20" ht="15.75" thickBot="1" x14ac:dyDescent="0.3">
      <c r="A34" s="351" t="s">
        <v>105</v>
      </c>
      <c r="B34" s="349">
        <v>31</v>
      </c>
      <c r="C34" s="18">
        <v>2</v>
      </c>
      <c r="D34" s="18">
        <v>3</v>
      </c>
      <c r="E34" s="18">
        <v>27</v>
      </c>
      <c r="F34" s="18">
        <v>827</v>
      </c>
      <c r="G34" s="18">
        <v>843</v>
      </c>
      <c r="H34" s="18">
        <v>73</v>
      </c>
      <c r="I34" s="18">
        <v>63</v>
      </c>
      <c r="J34" s="18">
        <v>3</v>
      </c>
      <c r="K34" s="18">
        <v>68</v>
      </c>
      <c r="L34" s="18">
        <v>63</v>
      </c>
      <c r="M34" s="21">
        <v>0.98099999999999998</v>
      </c>
      <c r="N34" s="22">
        <v>2.2000000000000002</v>
      </c>
      <c r="O34" s="22">
        <v>0.2</v>
      </c>
      <c r="P34" s="22">
        <v>2.7</v>
      </c>
      <c r="Q34" s="21">
        <v>4.1000000000000002E-2</v>
      </c>
      <c r="R34" s="37">
        <v>2.4</v>
      </c>
      <c r="S34" s="105">
        <v>7</v>
      </c>
      <c r="T34" s="86">
        <v>6.4814814814814811E-2</v>
      </c>
    </row>
    <row r="35" spans="1:20" ht="15.75" thickBot="1" x14ac:dyDescent="0.3">
      <c r="A35" s="351" t="s">
        <v>106</v>
      </c>
      <c r="B35" s="349">
        <v>30</v>
      </c>
      <c r="C35" s="18">
        <v>2</v>
      </c>
      <c r="D35" s="18">
        <v>1</v>
      </c>
      <c r="E35" s="18">
        <v>28</v>
      </c>
      <c r="F35" s="18">
        <v>779</v>
      </c>
      <c r="G35" s="18">
        <v>831</v>
      </c>
      <c r="H35" s="18">
        <v>82</v>
      </c>
      <c r="I35" s="18">
        <v>77</v>
      </c>
      <c r="J35" s="18">
        <v>7</v>
      </c>
      <c r="K35" s="18">
        <v>88</v>
      </c>
      <c r="L35" s="18">
        <v>80</v>
      </c>
      <c r="M35" s="21">
        <v>0.93700000000000006</v>
      </c>
      <c r="N35" s="22">
        <v>2.9</v>
      </c>
      <c r="O35" s="22">
        <v>0.6</v>
      </c>
      <c r="P35" s="22">
        <v>2.9</v>
      </c>
      <c r="Q35" s="21">
        <v>8.5000000000000006E-2</v>
      </c>
      <c r="R35" s="37">
        <v>2.7</v>
      </c>
      <c r="S35" s="105">
        <v>1</v>
      </c>
      <c r="T35" s="86">
        <v>1.0638297872340425E-2</v>
      </c>
    </row>
    <row r="36" spans="1:20" ht="15.75" thickBot="1" x14ac:dyDescent="0.3">
      <c r="A36" s="351" t="s">
        <v>107</v>
      </c>
      <c r="B36" s="349">
        <v>31</v>
      </c>
      <c r="C36" s="18">
        <v>1</v>
      </c>
      <c r="D36" s="18">
        <v>0</v>
      </c>
      <c r="E36" s="18">
        <v>27</v>
      </c>
      <c r="F36" s="18">
        <v>811</v>
      </c>
      <c r="G36" s="18">
        <v>852</v>
      </c>
      <c r="H36" s="18">
        <v>73</v>
      </c>
      <c r="I36" s="18">
        <v>64</v>
      </c>
      <c r="J36" s="18">
        <v>4</v>
      </c>
      <c r="K36" s="18">
        <v>74</v>
      </c>
      <c r="L36" s="18">
        <v>69</v>
      </c>
      <c r="M36" s="21">
        <v>0.95199999999999996</v>
      </c>
      <c r="N36" s="22">
        <v>2.4</v>
      </c>
      <c r="O36" s="22">
        <v>0.6</v>
      </c>
      <c r="P36" s="22">
        <v>2.7</v>
      </c>
      <c r="Q36" s="21">
        <v>5.5E-2</v>
      </c>
      <c r="R36" s="37">
        <v>2.4</v>
      </c>
      <c r="S36" s="105"/>
      <c r="T36" s="86">
        <v>0</v>
      </c>
    </row>
    <row r="37" spans="1:20" ht="15.75" thickBot="1" x14ac:dyDescent="0.3">
      <c r="A37" s="351" t="s">
        <v>108</v>
      </c>
      <c r="B37" s="349">
        <v>30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22"/>
      <c r="O37" s="22"/>
      <c r="P37" s="22"/>
      <c r="Q37" s="21"/>
      <c r="R37" s="37"/>
      <c r="S37" s="105"/>
      <c r="T37" s="86"/>
    </row>
    <row r="38" spans="1:20" ht="15.75" thickBot="1" x14ac:dyDescent="0.3">
      <c r="A38" s="351" t="s">
        <v>109</v>
      </c>
      <c r="B38" s="355">
        <v>31</v>
      </c>
      <c r="C38" s="18">
        <v>1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35" t="s">
        <v>114</v>
      </c>
      <c r="B39" s="336">
        <f>SUM(B27:B38)</f>
        <v>365</v>
      </c>
      <c r="C39" s="51">
        <v>10</v>
      </c>
      <c r="D39" s="52">
        <v>36.5</v>
      </c>
      <c r="E39" s="53">
        <v>24.8</v>
      </c>
      <c r="F39" s="51">
        <v>7537</v>
      </c>
      <c r="G39" s="51">
        <v>7579</v>
      </c>
      <c r="H39" s="51">
        <v>746</v>
      </c>
      <c r="I39" s="51">
        <v>614</v>
      </c>
      <c r="J39" s="51">
        <v>53</v>
      </c>
      <c r="K39" s="51">
        <v>766</v>
      </c>
      <c r="L39" s="84">
        <v>674</v>
      </c>
      <c r="M39" s="55">
        <v>0.99399999999999999</v>
      </c>
      <c r="N39" s="56">
        <v>2.1</v>
      </c>
      <c r="O39" s="56">
        <v>0.1</v>
      </c>
      <c r="P39" s="56">
        <v>3</v>
      </c>
      <c r="Q39" s="55">
        <v>7.0999999999999994E-2</v>
      </c>
      <c r="R39" s="56">
        <v>2</v>
      </c>
      <c r="S39" s="51">
        <v>51</v>
      </c>
      <c r="T39" s="88">
        <v>5.7303370786516851E-2</v>
      </c>
    </row>
    <row r="40" spans="1:20" ht="15.75" thickBot="1" x14ac:dyDescent="0.3">
      <c r="A40" s="335" t="s">
        <v>110</v>
      </c>
      <c r="B40" s="336">
        <f>SUM(B27:B29)</f>
        <v>90</v>
      </c>
      <c r="C40" s="51">
        <v>2</v>
      </c>
      <c r="D40" s="52">
        <v>45</v>
      </c>
      <c r="E40" s="53">
        <v>18.333333333333332</v>
      </c>
      <c r="F40" s="51">
        <v>1741</v>
      </c>
      <c r="G40" s="51">
        <v>1688</v>
      </c>
      <c r="H40" s="51">
        <v>197</v>
      </c>
      <c r="I40" s="51">
        <v>129</v>
      </c>
      <c r="J40" s="51">
        <v>21</v>
      </c>
      <c r="K40" s="51">
        <v>208</v>
      </c>
      <c r="L40" s="84">
        <v>176</v>
      </c>
      <c r="M40" s="55">
        <v>1.0309999999999999</v>
      </c>
      <c r="N40" s="56">
        <v>2.2999999999999998</v>
      </c>
      <c r="O40" s="56">
        <v>0</v>
      </c>
      <c r="P40" s="56">
        <v>3.6</v>
      </c>
      <c r="Q40" s="55">
        <v>0.107</v>
      </c>
      <c r="R40" s="56">
        <v>2.2000000000000002</v>
      </c>
      <c r="S40" s="51">
        <v>20</v>
      </c>
      <c r="T40" s="88">
        <v>9.1743119266055051E-2</v>
      </c>
    </row>
    <row r="41" spans="1:20" ht="15.75" thickBot="1" x14ac:dyDescent="0.3">
      <c r="A41" s="335" t="s">
        <v>111</v>
      </c>
      <c r="B41" s="336">
        <v>91</v>
      </c>
      <c r="C41" s="51">
        <v>1</v>
      </c>
      <c r="D41" s="52">
        <v>91</v>
      </c>
      <c r="E41" s="53">
        <v>27.666666666666668</v>
      </c>
      <c r="F41" s="51">
        <v>2596</v>
      </c>
      <c r="G41" s="51">
        <v>2502</v>
      </c>
      <c r="H41" s="51">
        <v>246</v>
      </c>
      <c r="I41" s="51">
        <v>215</v>
      </c>
      <c r="J41" s="51">
        <v>16</v>
      </c>
      <c r="K41" s="51">
        <v>252</v>
      </c>
      <c r="L41" s="84">
        <v>214</v>
      </c>
      <c r="M41" s="55">
        <v>1.038</v>
      </c>
      <c r="N41" s="56">
        <v>2.8</v>
      </c>
      <c r="O41" s="56">
        <v>0</v>
      </c>
      <c r="P41" s="56">
        <v>3</v>
      </c>
      <c r="Q41" s="55">
        <v>6.5000000000000002E-2</v>
      </c>
      <c r="R41" s="56">
        <v>2.7</v>
      </c>
      <c r="S41" s="51">
        <v>15</v>
      </c>
      <c r="T41" s="88">
        <v>5.1020408163265307E-2</v>
      </c>
    </row>
    <row r="42" spans="1:20" ht="15.75" thickBot="1" x14ac:dyDescent="0.3">
      <c r="A42" s="335" t="s">
        <v>112</v>
      </c>
      <c r="B42" s="336">
        <v>92</v>
      </c>
      <c r="C42" s="51">
        <v>5</v>
      </c>
      <c r="D42" s="52">
        <v>18.399999999999999</v>
      </c>
      <c r="E42" s="53">
        <v>27.666666666666668</v>
      </c>
      <c r="F42" s="51">
        <v>2389</v>
      </c>
      <c r="G42" s="51">
        <v>2537</v>
      </c>
      <c r="H42" s="51">
        <v>230</v>
      </c>
      <c r="I42" s="51">
        <v>206</v>
      </c>
      <c r="J42" s="51">
        <v>12</v>
      </c>
      <c r="K42" s="51">
        <v>232</v>
      </c>
      <c r="L42" s="84">
        <v>215</v>
      </c>
      <c r="M42" s="55">
        <v>0.94199999999999995</v>
      </c>
      <c r="N42" s="56">
        <v>2.5</v>
      </c>
      <c r="O42" s="56">
        <v>0.6</v>
      </c>
      <c r="P42" s="56">
        <v>2.8</v>
      </c>
      <c r="Q42" s="55">
        <v>5.1999999999999998E-2</v>
      </c>
      <c r="R42" s="56">
        <v>2.5</v>
      </c>
      <c r="S42" s="51">
        <v>16</v>
      </c>
      <c r="T42" s="88">
        <v>5.5944055944055944E-2</v>
      </c>
    </row>
    <row r="43" spans="1:20" ht="15.75" thickBot="1" x14ac:dyDescent="0.3">
      <c r="A43" s="335" t="s">
        <v>113</v>
      </c>
      <c r="B43" s="336">
        <v>92</v>
      </c>
      <c r="C43" s="51">
        <v>2</v>
      </c>
      <c r="D43" s="52">
        <v>46</v>
      </c>
      <c r="E43" s="53">
        <v>27</v>
      </c>
      <c r="F43" s="51">
        <v>811</v>
      </c>
      <c r="G43" s="51">
        <v>852</v>
      </c>
      <c r="H43" s="51">
        <v>73</v>
      </c>
      <c r="I43" s="51">
        <v>64</v>
      </c>
      <c r="J43" s="51">
        <v>4</v>
      </c>
      <c r="K43" s="51">
        <v>74</v>
      </c>
      <c r="L43" s="84">
        <v>69</v>
      </c>
      <c r="M43" s="55">
        <v>0.95199999999999996</v>
      </c>
      <c r="N43" s="56">
        <v>0.8</v>
      </c>
      <c r="O43" s="56">
        <v>0.6</v>
      </c>
      <c r="P43" s="56">
        <v>2.7</v>
      </c>
      <c r="Q43" s="55">
        <v>5.5E-2</v>
      </c>
      <c r="R43" s="56">
        <v>0.8</v>
      </c>
      <c r="S43" s="51">
        <v>0</v>
      </c>
      <c r="T43" s="88">
        <v>0</v>
      </c>
    </row>
    <row r="44" spans="1:20" x14ac:dyDescent="0.25">
      <c r="A44" s="89"/>
      <c r="B44" s="90"/>
      <c r="C44" s="90"/>
      <c r="D44" s="91"/>
      <c r="E44" s="92"/>
      <c r="F44" s="90"/>
      <c r="G44" s="90"/>
      <c r="H44" s="90"/>
      <c r="I44" s="90"/>
      <c r="J44" s="90"/>
      <c r="K44" s="90"/>
      <c r="L44" s="93"/>
      <c r="M44" s="94"/>
      <c r="N44" s="95"/>
      <c r="O44" s="95"/>
      <c r="P44" s="95"/>
      <c r="Q44" s="94"/>
      <c r="R44" s="95"/>
      <c r="S44" s="90"/>
      <c r="T44" s="96"/>
    </row>
    <row r="45" spans="1:20" x14ac:dyDescent="0.25">
      <c r="A45" s="106"/>
      <c r="B45" s="107"/>
      <c r="C45" s="107"/>
      <c r="D45" s="108"/>
      <c r="E45" s="109"/>
      <c r="F45" s="107"/>
      <c r="G45" s="107"/>
      <c r="H45" s="107"/>
      <c r="I45" s="107"/>
      <c r="J45" s="107"/>
      <c r="K45" s="107"/>
      <c r="L45" s="107"/>
      <c r="M45" s="110"/>
      <c r="N45" s="111"/>
      <c r="O45" s="111"/>
      <c r="P45" s="111"/>
      <c r="Q45" s="110"/>
      <c r="R45" s="111"/>
      <c r="S45" s="107"/>
      <c r="T45" s="112"/>
    </row>
    <row r="46" spans="1:20" x14ac:dyDescent="0.25">
      <c r="A46" s="113" t="str">
        <f>A1</f>
        <v>HOSPITAL NACIONAL DANIEL A. CARRION</v>
      </c>
      <c r="B46" s="114"/>
      <c r="C46" s="114"/>
      <c r="D46" s="115"/>
      <c r="E46" s="114"/>
      <c r="F46" s="41"/>
      <c r="G46" s="41"/>
      <c r="H46" s="41"/>
      <c r="I46" s="41"/>
      <c r="J46" s="41"/>
      <c r="K46" s="114"/>
      <c r="L46" s="116"/>
      <c r="M46" s="41"/>
      <c r="N46" s="75"/>
      <c r="O46" s="41"/>
      <c r="P46" s="41"/>
      <c r="Q46" s="41"/>
      <c r="R46" s="75"/>
      <c r="S46" s="75"/>
      <c r="T46" s="41"/>
    </row>
    <row r="47" spans="1:20" x14ac:dyDescent="0.25">
      <c r="A47" s="113" t="s">
        <v>75</v>
      </c>
      <c r="B47" s="114"/>
      <c r="C47" s="114"/>
      <c r="D47" s="115"/>
      <c r="E47" s="114"/>
      <c r="F47" s="41"/>
      <c r="G47" s="41"/>
      <c r="H47" s="41"/>
      <c r="I47" s="41"/>
      <c r="J47" s="41"/>
      <c r="K47" s="114"/>
      <c r="L47" s="116"/>
      <c r="M47" s="41"/>
      <c r="N47" s="75"/>
      <c r="O47" s="41"/>
      <c r="P47" s="41"/>
      <c r="Q47" s="41"/>
      <c r="R47" s="75"/>
      <c r="S47" s="75"/>
      <c r="T47" s="41"/>
    </row>
    <row r="48" spans="1:20" ht="19.5" x14ac:dyDescent="0.25">
      <c r="A48" s="6" t="s">
        <v>125</v>
      </c>
      <c r="B48" s="103"/>
      <c r="C48" s="114"/>
      <c r="D48" s="115"/>
      <c r="E48" s="114"/>
      <c r="F48" s="41"/>
      <c r="G48" s="41"/>
      <c r="H48" s="41"/>
      <c r="I48" s="41"/>
      <c r="J48" s="41"/>
      <c r="K48" s="114"/>
      <c r="L48" s="116"/>
      <c r="M48" s="41"/>
      <c r="N48" s="75"/>
      <c r="O48" s="41"/>
      <c r="P48" s="41"/>
      <c r="Q48" s="41"/>
      <c r="R48" s="75"/>
      <c r="S48" s="75"/>
      <c r="T48" s="41"/>
    </row>
    <row r="49" spans="1:20" ht="20.25" thickBot="1" x14ac:dyDescent="0.3">
      <c r="A49" s="381" t="s">
        <v>119</v>
      </c>
      <c r="B49" s="382"/>
      <c r="C49" s="71"/>
      <c r="D49" s="72"/>
      <c r="E49" s="73"/>
      <c r="F49" s="71"/>
      <c r="G49" s="71"/>
      <c r="H49" s="71"/>
      <c r="I49" s="71"/>
      <c r="J49" s="71"/>
      <c r="K49" s="71"/>
      <c r="L49" s="74"/>
      <c r="M49" s="71"/>
      <c r="N49" s="71"/>
      <c r="O49" s="71"/>
      <c r="P49" s="71"/>
      <c r="Q49" s="71"/>
      <c r="R49" s="102"/>
      <c r="S49" s="102"/>
      <c r="T49" s="103"/>
    </row>
    <row r="50" spans="1:20" ht="54.75" thickBot="1" x14ac:dyDescent="0.3">
      <c r="A50" s="386" t="s">
        <v>1</v>
      </c>
      <c r="B50" s="387" t="s">
        <v>2</v>
      </c>
      <c r="C50" s="383" t="s">
        <v>3</v>
      </c>
      <c r="D50" s="13" t="s">
        <v>4</v>
      </c>
      <c r="E50" s="14" t="s">
        <v>5</v>
      </c>
      <c r="F50" s="15" t="s">
        <v>6</v>
      </c>
      <c r="G50" s="15" t="s">
        <v>7</v>
      </c>
      <c r="H50" s="15" t="s">
        <v>19</v>
      </c>
      <c r="I50" s="15" t="s">
        <v>20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6" t="s">
        <v>15</v>
      </c>
      <c r="S50" s="16" t="s">
        <v>16</v>
      </c>
      <c r="T50" s="17" t="s">
        <v>17</v>
      </c>
    </row>
    <row r="51" spans="1:20" ht="15.75" thickBot="1" x14ac:dyDescent="0.3">
      <c r="A51" s="384" t="s">
        <v>98</v>
      </c>
      <c r="B51" s="385">
        <v>31</v>
      </c>
      <c r="C51" s="18">
        <v>1</v>
      </c>
      <c r="D51" s="18">
        <v>4</v>
      </c>
      <c r="E51" s="18">
        <v>18</v>
      </c>
      <c r="F51" s="18">
        <v>697</v>
      </c>
      <c r="G51" s="18">
        <v>558</v>
      </c>
      <c r="H51" s="18">
        <v>81</v>
      </c>
      <c r="I51" s="18">
        <v>61</v>
      </c>
      <c r="J51" s="18">
        <v>12</v>
      </c>
      <c r="K51" s="18">
        <v>82</v>
      </c>
      <c r="L51" s="18">
        <v>71</v>
      </c>
      <c r="M51" s="21">
        <v>1.2490000000000001</v>
      </c>
      <c r="N51" s="22">
        <v>2.6</v>
      </c>
      <c r="O51" s="22">
        <v>0</v>
      </c>
      <c r="P51" s="22">
        <v>4.5</v>
      </c>
      <c r="Q51" s="21">
        <v>0.14799999999999999</v>
      </c>
      <c r="R51" s="37">
        <v>2.6</v>
      </c>
      <c r="S51" s="105">
        <v>1</v>
      </c>
      <c r="T51" s="86">
        <v>1.5151515151515152E-2</v>
      </c>
    </row>
    <row r="52" spans="1:20" ht="15.75" thickBot="1" x14ac:dyDescent="0.3">
      <c r="A52" s="351" t="s">
        <v>99</v>
      </c>
      <c r="B52" s="349">
        <v>28</v>
      </c>
      <c r="C52" s="18">
        <v>1</v>
      </c>
      <c r="D52" s="18">
        <v>3</v>
      </c>
      <c r="E52" s="18">
        <v>17</v>
      </c>
      <c r="F52" s="18">
        <v>560</v>
      </c>
      <c r="G52" s="18">
        <v>504</v>
      </c>
      <c r="H52" s="18">
        <v>64</v>
      </c>
      <c r="I52" s="18">
        <v>45</v>
      </c>
      <c r="J52" s="18">
        <v>11</v>
      </c>
      <c r="K52" s="18">
        <v>64</v>
      </c>
      <c r="L52" s="18">
        <v>56</v>
      </c>
      <c r="M52" s="21">
        <v>1.111</v>
      </c>
      <c r="N52" s="22">
        <v>2.2999999999999998</v>
      </c>
      <c r="O52" s="22">
        <v>0</v>
      </c>
      <c r="P52" s="22">
        <v>3.8</v>
      </c>
      <c r="Q52" s="21">
        <v>0.17199999999999999</v>
      </c>
      <c r="R52" s="37">
        <v>2.2999999999999998</v>
      </c>
      <c r="S52" s="105">
        <v>3</v>
      </c>
      <c r="T52" s="86">
        <v>5.4545454545454543E-2</v>
      </c>
    </row>
    <row r="53" spans="1:20" ht="15.75" thickBot="1" x14ac:dyDescent="0.3">
      <c r="A53" s="351" t="s">
        <v>100</v>
      </c>
      <c r="B53" s="349">
        <v>31</v>
      </c>
      <c r="C53" s="18">
        <v>1</v>
      </c>
      <c r="D53" s="18">
        <v>3</v>
      </c>
      <c r="E53" s="18">
        <v>18</v>
      </c>
      <c r="F53" s="18">
        <v>536</v>
      </c>
      <c r="G53" s="18">
        <v>558</v>
      </c>
      <c r="H53" s="18">
        <v>72</v>
      </c>
      <c r="I53" s="18">
        <v>57</v>
      </c>
      <c r="J53" s="18">
        <v>12</v>
      </c>
      <c r="K53" s="18">
        <v>69</v>
      </c>
      <c r="L53" s="18">
        <v>63</v>
      </c>
      <c r="M53" s="21">
        <v>0.96099999999999997</v>
      </c>
      <c r="N53" s="22">
        <v>2.2000000000000002</v>
      </c>
      <c r="O53" s="22">
        <v>0.3</v>
      </c>
      <c r="P53" s="22">
        <v>4</v>
      </c>
      <c r="Q53" s="21">
        <v>0.16700000000000001</v>
      </c>
      <c r="R53" s="37">
        <v>2.2999999999999998</v>
      </c>
      <c r="S53" s="105">
        <v>6</v>
      </c>
      <c r="T53" s="86">
        <v>6.5934065934065936E-2</v>
      </c>
    </row>
    <row r="54" spans="1:20" ht="15.75" thickBot="1" x14ac:dyDescent="0.3">
      <c r="A54" s="351" t="s">
        <v>101</v>
      </c>
      <c r="B54" s="353">
        <v>30</v>
      </c>
      <c r="C54" s="18">
        <v>2</v>
      </c>
      <c r="D54" s="18">
        <v>3</v>
      </c>
      <c r="E54" s="18">
        <v>18</v>
      </c>
      <c r="F54" s="18">
        <v>561</v>
      </c>
      <c r="G54" s="18">
        <v>540</v>
      </c>
      <c r="H54" s="18">
        <v>53</v>
      </c>
      <c r="I54" s="18">
        <v>46</v>
      </c>
      <c r="J54" s="18">
        <v>6</v>
      </c>
      <c r="K54" s="18">
        <v>55</v>
      </c>
      <c r="L54" s="18">
        <v>45</v>
      </c>
      <c r="M54" s="21">
        <v>1.0389999999999999</v>
      </c>
      <c r="N54" s="22">
        <v>1.8</v>
      </c>
      <c r="O54" s="22">
        <v>0</v>
      </c>
      <c r="P54" s="22">
        <v>2.9</v>
      </c>
      <c r="Q54" s="21">
        <v>0.113</v>
      </c>
      <c r="R54" s="37">
        <v>1.8</v>
      </c>
      <c r="S54" s="105">
        <v>6</v>
      </c>
      <c r="T54" s="86">
        <v>5.8252427184466021E-2</v>
      </c>
    </row>
    <row r="55" spans="1:20" ht="15.75" thickBot="1" x14ac:dyDescent="0.3">
      <c r="A55" s="351" t="s">
        <v>102</v>
      </c>
      <c r="B55" s="349">
        <v>31</v>
      </c>
      <c r="C55" s="18">
        <v>0</v>
      </c>
      <c r="D55" s="18">
        <v>1</v>
      </c>
      <c r="E55" s="18">
        <v>18</v>
      </c>
      <c r="F55" s="18">
        <v>677</v>
      </c>
      <c r="G55" s="18">
        <v>558</v>
      </c>
      <c r="H55" s="18">
        <v>52</v>
      </c>
      <c r="I55" s="18">
        <v>43</v>
      </c>
      <c r="J55" s="18">
        <v>8</v>
      </c>
      <c r="K55" s="18">
        <v>55</v>
      </c>
      <c r="L55" s="18">
        <v>48</v>
      </c>
      <c r="M55" s="21">
        <v>1.2130000000000001</v>
      </c>
      <c r="N55" s="22">
        <v>1.8</v>
      </c>
      <c r="O55" s="22">
        <v>0</v>
      </c>
      <c r="P55" s="22">
        <v>2.9</v>
      </c>
      <c r="Q55" s="21">
        <v>0.154</v>
      </c>
      <c r="R55" s="37">
        <v>1.7</v>
      </c>
      <c r="S55" s="105">
        <v>3</v>
      </c>
      <c r="T55" s="86">
        <v>2.7272727272727271E-2</v>
      </c>
    </row>
    <row r="56" spans="1:20" ht="15.75" thickBot="1" x14ac:dyDescent="0.3">
      <c r="A56" s="351" t="s">
        <v>103</v>
      </c>
      <c r="B56" s="349">
        <v>30</v>
      </c>
      <c r="C56" s="18">
        <v>5</v>
      </c>
      <c r="D56" s="18">
        <v>1</v>
      </c>
      <c r="E56" s="18">
        <v>18</v>
      </c>
      <c r="F56" s="18">
        <v>473</v>
      </c>
      <c r="G56" s="18">
        <v>540</v>
      </c>
      <c r="H56" s="18">
        <v>56</v>
      </c>
      <c r="I56" s="18">
        <v>35</v>
      </c>
      <c r="J56" s="18">
        <v>3</v>
      </c>
      <c r="K56" s="18">
        <v>55</v>
      </c>
      <c r="L56" s="18">
        <v>45</v>
      </c>
      <c r="M56" s="21">
        <v>0.876</v>
      </c>
      <c r="N56" s="22">
        <v>1.8</v>
      </c>
      <c r="O56" s="22">
        <v>1.2</v>
      </c>
      <c r="P56" s="22">
        <v>3.1</v>
      </c>
      <c r="Q56" s="21">
        <v>5.3999999999999999E-2</v>
      </c>
      <c r="R56" s="37">
        <v>1.9</v>
      </c>
      <c r="S56" s="105">
        <v>1</v>
      </c>
      <c r="T56" s="86">
        <v>9.2592592592592587E-3</v>
      </c>
    </row>
    <row r="57" spans="1:20" ht="15.75" thickBot="1" x14ac:dyDescent="0.3">
      <c r="A57" s="351" t="s">
        <v>104</v>
      </c>
      <c r="B57" s="349">
        <v>31</v>
      </c>
      <c r="C57" s="18">
        <v>1</v>
      </c>
      <c r="D57" s="18">
        <v>1</v>
      </c>
      <c r="E57" s="18">
        <v>26</v>
      </c>
      <c r="F57" s="18">
        <v>737</v>
      </c>
      <c r="G57" s="18">
        <v>812</v>
      </c>
      <c r="H57" s="18">
        <v>61</v>
      </c>
      <c r="I57" s="18">
        <v>57</v>
      </c>
      <c r="J57" s="18">
        <v>1</v>
      </c>
      <c r="K57" s="18">
        <v>73</v>
      </c>
      <c r="L57" s="18">
        <v>64</v>
      </c>
      <c r="M57" s="21">
        <v>0.90800000000000003</v>
      </c>
      <c r="N57" s="22">
        <v>2.4</v>
      </c>
      <c r="O57" s="22">
        <v>1.2</v>
      </c>
      <c r="P57" s="22">
        <v>2.2999999999999998</v>
      </c>
      <c r="Q57" s="21">
        <v>1.6E-2</v>
      </c>
      <c r="R57" s="37">
        <v>2</v>
      </c>
      <c r="S57" s="105">
        <v>1</v>
      </c>
      <c r="T57" s="86">
        <v>1.0638297872340425E-2</v>
      </c>
    </row>
    <row r="58" spans="1:20" ht="15.75" thickBot="1" x14ac:dyDescent="0.3">
      <c r="A58" s="351" t="s">
        <v>105</v>
      </c>
      <c r="B58" s="349">
        <v>31</v>
      </c>
      <c r="C58" s="18">
        <v>2</v>
      </c>
      <c r="D58" s="18">
        <v>3</v>
      </c>
      <c r="E58" s="18">
        <v>26</v>
      </c>
      <c r="F58" s="18">
        <v>798</v>
      </c>
      <c r="G58" s="18">
        <v>818</v>
      </c>
      <c r="H58" s="18">
        <v>67</v>
      </c>
      <c r="I58" s="18">
        <v>61</v>
      </c>
      <c r="J58" s="18">
        <v>2</v>
      </c>
      <c r="K58" s="18">
        <v>69</v>
      </c>
      <c r="L58" s="18">
        <v>55</v>
      </c>
      <c r="M58" s="21">
        <v>0.97599999999999998</v>
      </c>
      <c r="N58" s="22">
        <v>2.2000000000000002</v>
      </c>
      <c r="O58" s="22">
        <v>0.3</v>
      </c>
      <c r="P58" s="22">
        <v>2.6</v>
      </c>
      <c r="Q58" s="21">
        <v>0.03</v>
      </c>
      <c r="R58" s="37">
        <v>2.2000000000000002</v>
      </c>
      <c r="S58" s="105">
        <v>2</v>
      </c>
      <c r="T58" s="86">
        <v>1.9417475728155338E-2</v>
      </c>
    </row>
    <row r="59" spans="1:20" ht="15.75" thickBot="1" x14ac:dyDescent="0.3">
      <c r="A59" s="351" t="s">
        <v>106</v>
      </c>
      <c r="B59" s="349">
        <v>30</v>
      </c>
      <c r="C59" s="18">
        <v>1</v>
      </c>
      <c r="D59" s="18">
        <v>1</v>
      </c>
      <c r="E59" s="18">
        <v>27</v>
      </c>
      <c r="F59" s="18">
        <v>859</v>
      </c>
      <c r="G59" s="18">
        <v>818</v>
      </c>
      <c r="H59" s="18">
        <v>72</v>
      </c>
      <c r="I59" s="18">
        <v>65</v>
      </c>
      <c r="J59" s="18">
        <v>3</v>
      </c>
      <c r="K59" s="18">
        <v>69</v>
      </c>
      <c r="L59" s="18">
        <v>57</v>
      </c>
      <c r="M59" s="21">
        <v>1.05</v>
      </c>
      <c r="N59" s="22">
        <v>2.2999999999999998</v>
      </c>
      <c r="O59" s="22">
        <v>0</v>
      </c>
      <c r="P59" s="22">
        <v>2.7</v>
      </c>
      <c r="Q59" s="21">
        <v>4.2000000000000003E-2</v>
      </c>
      <c r="R59" s="37">
        <v>2.4</v>
      </c>
      <c r="S59" s="105">
        <v>3</v>
      </c>
      <c r="T59" s="86">
        <v>2.8037383177570093E-2</v>
      </c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0</v>
      </c>
      <c r="E60" s="18">
        <v>26</v>
      </c>
      <c r="F60" s="18">
        <v>754</v>
      </c>
      <c r="G60" s="18">
        <v>821</v>
      </c>
      <c r="H60" s="18">
        <v>63</v>
      </c>
      <c r="I60" s="18">
        <v>52</v>
      </c>
      <c r="J60" s="18">
        <v>4</v>
      </c>
      <c r="K60" s="18">
        <v>59</v>
      </c>
      <c r="L60" s="18">
        <v>55</v>
      </c>
      <c r="M60" s="21">
        <v>0.91800000000000004</v>
      </c>
      <c r="N60" s="22">
        <v>1.9</v>
      </c>
      <c r="O60" s="22">
        <v>1.1000000000000001</v>
      </c>
      <c r="P60" s="22">
        <v>2.4</v>
      </c>
      <c r="Q60" s="21">
        <v>6.3E-2</v>
      </c>
      <c r="R60" s="37">
        <v>2</v>
      </c>
      <c r="S60" s="105"/>
      <c r="T60" s="86">
        <v>0</v>
      </c>
    </row>
    <row r="61" spans="1:20" ht="16.5" customHeight="1" thickBot="1" x14ac:dyDescent="0.3">
      <c r="A61" s="351" t="s">
        <v>108</v>
      </c>
      <c r="B61" s="349">
        <v>30</v>
      </c>
      <c r="C61" s="18">
        <v>0</v>
      </c>
      <c r="D61" s="18">
        <v>1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51" t="s">
        <v>109</v>
      </c>
      <c r="B62" s="355">
        <v>31</v>
      </c>
      <c r="C62" s="18">
        <v>1</v>
      </c>
      <c r="D62" s="18">
        <v>0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5" t="s">
        <v>114</v>
      </c>
      <c r="B63" s="336">
        <f>SUM(B51:B62)</f>
        <v>365</v>
      </c>
      <c r="C63" s="51">
        <v>15</v>
      </c>
      <c r="D63" s="52">
        <v>24.333333333333332</v>
      </c>
      <c r="E63" s="53">
        <v>21.2</v>
      </c>
      <c r="F63" s="51">
        <v>6652</v>
      </c>
      <c r="G63" s="51">
        <v>6527</v>
      </c>
      <c r="H63" s="51">
        <v>641</v>
      </c>
      <c r="I63" s="51">
        <v>522</v>
      </c>
      <c r="J63" s="51">
        <v>62</v>
      </c>
      <c r="K63" s="51">
        <v>650</v>
      </c>
      <c r="L63" s="84">
        <v>559</v>
      </c>
      <c r="M63" s="55">
        <v>1.0189999999999999</v>
      </c>
      <c r="N63" s="56">
        <v>1.8</v>
      </c>
      <c r="O63" s="56">
        <v>0</v>
      </c>
      <c r="P63" s="56">
        <v>3</v>
      </c>
      <c r="Q63" s="55">
        <v>9.7000000000000003E-2</v>
      </c>
      <c r="R63" s="56">
        <v>1.8</v>
      </c>
      <c r="S63" s="51">
        <v>26</v>
      </c>
      <c r="T63" s="88">
        <v>2.7867095391211148E-2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3</v>
      </c>
      <c r="D64" s="52">
        <v>30</v>
      </c>
      <c r="E64" s="53">
        <v>17.666666666666668</v>
      </c>
      <c r="F64" s="51">
        <v>1793</v>
      </c>
      <c r="G64" s="51">
        <v>1620</v>
      </c>
      <c r="H64" s="51">
        <v>217</v>
      </c>
      <c r="I64" s="51">
        <v>163</v>
      </c>
      <c r="J64" s="51">
        <v>35</v>
      </c>
      <c r="K64" s="51">
        <v>215</v>
      </c>
      <c r="L64" s="84">
        <v>190</v>
      </c>
      <c r="M64" s="55">
        <v>1.107</v>
      </c>
      <c r="N64" s="56">
        <v>2.4</v>
      </c>
      <c r="O64" s="56">
        <v>0</v>
      </c>
      <c r="P64" s="56">
        <v>4.0999999999999996</v>
      </c>
      <c r="Q64" s="55">
        <v>0.161</v>
      </c>
      <c r="R64" s="56">
        <v>2.4</v>
      </c>
      <c r="S64" s="51">
        <v>10</v>
      </c>
      <c r="T64" s="88">
        <v>4.716981132075472E-2</v>
      </c>
    </row>
    <row r="65" spans="1:20" ht="15.75" thickBot="1" x14ac:dyDescent="0.3">
      <c r="A65" s="335" t="s">
        <v>111</v>
      </c>
      <c r="B65" s="336">
        <v>91</v>
      </c>
      <c r="C65" s="51">
        <v>7</v>
      </c>
      <c r="D65" s="52">
        <v>13</v>
      </c>
      <c r="E65" s="53">
        <v>18</v>
      </c>
      <c r="F65" s="51">
        <v>1711</v>
      </c>
      <c r="G65" s="51">
        <v>1638</v>
      </c>
      <c r="H65" s="51">
        <v>161</v>
      </c>
      <c r="I65" s="51">
        <v>124</v>
      </c>
      <c r="J65" s="51">
        <v>17</v>
      </c>
      <c r="K65" s="51">
        <v>165</v>
      </c>
      <c r="L65" s="84">
        <v>138</v>
      </c>
      <c r="M65" s="55">
        <v>1.0449999999999999</v>
      </c>
      <c r="N65" s="56">
        <v>1.8</v>
      </c>
      <c r="O65" s="56">
        <v>0</v>
      </c>
      <c r="P65" s="56">
        <v>3</v>
      </c>
      <c r="Q65" s="55">
        <v>0.106</v>
      </c>
      <c r="R65" s="56">
        <v>1.8</v>
      </c>
      <c r="S65" s="51">
        <v>10</v>
      </c>
      <c r="T65" s="88">
        <v>3.1152647975077882E-2</v>
      </c>
    </row>
    <row r="66" spans="1:20" ht="15.75" thickBot="1" x14ac:dyDescent="0.3">
      <c r="A66" s="335" t="s">
        <v>112</v>
      </c>
      <c r="B66" s="336">
        <v>92</v>
      </c>
      <c r="C66" s="51">
        <v>4</v>
      </c>
      <c r="D66" s="52">
        <v>23</v>
      </c>
      <c r="E66" s="53">
        <v>26.333333333333332</v>
      </c>
      <c r="F66" s="51">
        <v>2394</v>
      </c>
      <c r="G66" s="51">
        <v>2448</v>
      </c>
      <c r="H66" s="51">
        <v>200</v>
      </c>
      <c r="I66" s="51">
        <v>183</v>
      </c>
      <c r="J66" s="51">
        <v>6</v>
      </c>
      <c r="K66" s="51">
        <v>211</v>
      </c>
      <c r="L66" s="84">
        <v>176</v>
      </c>
      <c r="M66" s="55">
        <v>0.97799999999999998</v>
      </c>
      <c r="N66" s="56">
        <v>2.2999999999999998</v>
      </c>
      <c r="O66" s="56">
        <v>0.3</v>
      </c>
      <c r="P66" s="56">
        <v>2.5</v>
      </c>
      <c r="Q66" s="55">
        <v>0.03</v>
      </c>
      <c r="R66" s="56">
        <v>2.2000000000000002</v>
      </c>
      <c r="S66" s="51">
        <v>6</v>
      </c>
      <c r="T66" s="88">
        <v>1.9736842105263157E-2</v>
      </c>
    </row>
    <row r="67" spans="1:20" ht="15.75" thickBot="1" x14ac:dyDescent="0.3">
      <c r="A67" s="335" t="s">
        <v>113</v>
      </c>
      <c r="B67" s="336">
        <v>92</v>
      </c>
      <c r="C67" s="51">
        <v>1</v>
      </c>
      <c r="D67" s="52">
        <v>92</v>
      </c>
      <c r="E67" s="53">
        <v>26</v>
      </c>
      <c r="F67" s="51">
        <v>754</v>
      </c>
      <c r="G67" s="51">
        <v>821</v>
      </c>
      <c r="H67" s="51">
        <v>63</v>
      </c>
      <c r="I67" s="51">
        <v>52</v>
      </c>
      <c r="J67" s="51">
        <v>4</v>
      </c>
      <c r="K67" s="51">
        <v>59</v>
      </c>
      <c r="L67" s="84">
        <v>55</v>
      </c>
      <c r="M67" s="55">
        <v>0.91800000000000004</v>
      </c>
      <c r="N67" s="56">
        <v>0.6</v>
      </c>
      <c r="O67" s="56">
        <v>1.1000000000000001</v>
      </c>
      <c r="P67" s="56">
        <v>2.4</v>
      </c>
      <c r="Q67" s="55">
        <v>6.3E-2</v>
      </c>
      <c r="R67" s="56">
        <v>0.7</v>
      </c>
      <c r="S67" s="51">
        <v>0</v>
      </c>
      <c r="T67" s="88">
        <v>0</v>
      </c>
    </row>
    <row r="68" spans="1:20" x14ac:dyDescent="0.25">
      <c r="A68" s="89"/>
      <c r="B68" s="90"/>
      <c r="C68" s="90"/>
      <c r="D68" s="91"/>
      <c r="E68" s="92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96"/>
    </row>
    <row r="69" spans="1:20" x14ac:dyDescent="0.25">
      <c r="A69" s="1" t="str">
        <f>A1</f>
        <v>HOSPITAL NACIONAL DANIEL A. CARRION</v>
      </c>
      <c r="B69" s="117"/>
      <c r="C69" s="117"/>
      <c r="D69" s="118"/>
      <c r="E69" s="117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21"/>
      <c r="T69" s="119"/>
    </row>
    <row r="70" spans="1:20" x14ac:dyDescent="0.25">
      <c r="A70" s="113" t="s">
        <v>75</v>
      </c>
      <c r="B70" s="43"/>
      <c r="C70" s="43"/>
      <c r="D70" s="44"/>
      <c r="E70" s="43"/>
      <c r="F70" s="45"/>
      <c r="G70" s="388"/>
      <c r="H70" s="388"/>
      <c r="I70" s="388"/>
      <c r="J70" s="388"/>
      <c r="K70" s="389"/>
      <c r="L70" s="390"/>
      <c r="M70" s="388"/>
      <c r="N70" s="391"/>
      <c r="O70" s="388"/>
      <c r="P70" s="388"/>
      <c r="Q70" s="388"/>
      <c r="R70" s="391"/>
      <c r="S70" s="121"/>
      <c r="T70" s="119"/>
    </row>
    <row r="71" spans="1:20" ht="15.75" thickBot="1" x14ac:dyDescent="0.3">
      <c r="A71" s="6" t="s">
        <v>25</v>
      </c>
      <c r="B71" s="6"/>
      <c r="C71" s="6"/>
      <c r="D71" s="7"/>
      <c r="E71" s="8"/>
      <c r="F71" s="6"/>
      <c r="G71" s="6"/>
      <c r="H71" s="6"/>
      <c r="I71" s="6"/>
      <c r="J71" s="6"/>
      <c r="K71" s="6"/>
      <c r="L71" s="127"/>
      <c r="M71" s="6"/>
      <c r="N71" s="6"/>
      <c r="O71" s="6"/>
      <c r="P71" s="6"/>
      <c r="Q71" s="6"/>
      <c r="R71" s="10"/>
      <c r="S71" s="124"/>
      <c r="T71" s="6"/>
    </row>
    <row r="72" spans="1:20" ht="15.75" thickBot="1" x14ac:dyDescent="0.3">
      <c r="A72" s="381" t="s">
        <v>119</v>
      </c>
      <c r="B72" s="6"/>
      <c r="C72" s="6"/>
      <c r="D72" s="7"/>
      <c r="E72" s="8"/>
      <c r="F72" s="6"/>
      <c r="G72" s="6"/>
      <c r="H72" s="6"/>
      <c r="I72" s="6"/>
      <c r="J72" s="6"/>
      <c r="K72" s="6"/>
      <c r="L72" s="127"/>
      <c r="M72" s="6"/>
      <c r="N72" s="6"/>
      <c r="O72" s="6"/>
      <c r="P72" s="6"/>
      <c r="Q72" s="6"/>
      <c r="R72" s="10"/>
      <c r="S72" s="10"/>
      <c r="T72" s="6"/>
    </row>
    <row r="73" spans="1:20" ht="54.75" thickBot="1" x14ac:dyDescent="0.3">
      <c r="A73" s="11" t="s">
        <v>1</v>
      </c>
      <c r="B73" s="12" t="s">
        <v>2</v>
      </c>
      <c r="C73" s="12" t="s">
        <v>3</v>
      </c>
      <c r="D73" s="13" t="s">
        <v>4</v>
      </c>
      <c r="E73" s="14" t="s">
        <v>5</v>
      </c>
      <c r="F73" s="15" t="s">
        <v>6</v>
      </c>
      <c r="G73" s="15" t="s">
        <v>7</v>
      </c>
      <c r="H73" s="15" t="s">
        <v>19</v>
      </c>
      <c r="I73" s="15" t="s">
        <v>20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6" t="s">
        <v>15</v>
      </c>
      <c r="S73" s="16" t="s">
        <v>16</v>
      </c>
      <c r="T73" s="17" t="s">
        <v>17</v>
      </c>
    </row>
    <row r="74" spans="1:20" ht="15.75" thickBot="1" x14ac:dyDescent="0.3">
      <c r="A74" s="351" t="s">
        <v>98</v>
      </c>
      <c r="B74" s="349">
        <v>31</v>
      </c>
      <c r="C74" s="181">
        <v>3</v>
      </c>
      <c r="D74" s="181">
        <v>5</v>
      </c>
      <c r="E74" s="181">
        <v>31</v>
      </c>
      <c r="F74" s="181">
        <v>1023</v>
      </c>
      <c r="G74" s="181">
        <v>966</v>
      </c>
      <c r="H74" s="181">
        <v>72</v>
      </c>
      <c r="I74" s="181">
        <v>62</v>
      </c>
      <c r="J74" s="181">
        <v>8</v>
      </c>
      <c r="K74" s="181">
        <v>74</v>
      </c>
      <c r="L74" s="181">
        <v>41</v>
      </c>
      <c r="M74" s="182">
        <v>1.0589999999999999</v>
      </c>
      <c r="N74" s="183">
        <v>2.4</v>
      </c>
      <c r="O74" s="183">
        <v>0</v>
      </c>
      <c r="P74" s="183">
        <v>2.2999999999999998</v>
      </c>
      <c r="Q74" s="182">
        <v>0.111</v>
      </c>
      <c r="R74" s="184">
        <v>2.2999999999999998</v>
      </c>
      <c r="S74" s="186">
        <v>6</v>
      </c>
      <c r="T74" s="185">
        <v>6.5217391304347824E-2</v>
      </c>
    </row>
    <row r="75" spans="1:20" ht="15.75" thickBot="1" x14ac:dyDescent="0.3">
      <c r="A75" s="351" t="s">
        <v>99</v>
      </c>
      <c r="B75" s="349">
        <v>28</v>
      </c>
      <c r="C75" s="181">
        <v>1</v>
      </c>
      <c r="D75" s="181">
        <v>1</v>
      </c>
      <c r="E75" s="181">
        <v>30</v>
      </c>
      <c r="F75" s="181">
        <v>871</v>
      </c>
      <c r="G75" s="181">
        <v>883</v>
      </c>
      <c r="H75" s="181">
        <v>69</v>
      </c>
      <c r="I75" s="181">
        <v>56</v>
      </c>
      <c r="J75" s="181">
        <v>6</v>
      </c>
      <c r="K75" s="181">
        <v>70</v>
      </c>
      <c r="L75" s="181">
        <v>44</v>
      </c>
      <c r="M75" s="182">
        <v>0.98599999999999999</v>
      </c>
      <c r="N75" s="183">
        <v>2.5</v>
      </c>
      <c r="O75" s="183">
        <v>0.2</v>
      </c>
      <c r="P75" s="183">
        <v>2.2999999999999998</v>
      </c>
      <c r="Q75" s="182">
        <v>8.6999999999999994E-2</v>
      </c>
      <c r="R75" s="184">
        <v>2.5</v>
      </c>
      <c r="S75" s="186">
        <v>12</v>
      </c>
      <c r="T75" s="185">
        <v>0.14634146341463414</v>
      </c>
    </row>
    <row r="76" spans="1:20" ht="15.75" thickBot="1" x14ac:dyDescent="0.3">
      <c r="A76" s="351" t="s">
        <v>100</v>
      </c>
      <c r="B76" s="349">
        <v>31</v>
      </c>
      <c r="C76" s="18">
        <v>3</v>
      </c>
      <c r="D76" s="18">
        <v>3</v>
      </c>
      <c r="E76" s="18">
        <v>32</v>
      </c>
      <c r="F76" s="18">
        <v>1048</v>
      </c>
      <c r="G76" s="18">
        <v>991</v>
      </c>
      <c r="H76" s="18">
        <v>91</v>
      </c>
      <c r="I76" s="18">
        <v>74</v>
      </c>
      <c r="J76" s="18">
        <v>5</v>
      </c>
      <c r="K76" s="18">
        <v>95</v>
      </c>
      <c r="L76" s="18">
        <v>57</v>
      </c>
      <c r="M76" s="21">
        <v>1.0580000000000001</v>
      </c>
      <c r="N76" s="22">
        <v>3.1</v>
      </c>
      <c r="O76" s="22">
        <v>0</v>
      </c>
      <c r="P76" s="22">
        <v>2.8</v>
      </c>
      <c r="Q76" s="21">
        <v>5.5E-2</v>
      </c>
      <c r="R76" s="37">
        <v>2.9</v>
      </c>
      <c r="S76" s="105">
        <v>8</v>
      </c>
      <c r="T76" s="86">
        <v>0.11940298507462686</v>
      </c>
    </row>
    <row r="77" spans="1:20" ht="15.75" thickBot="1" x14ac:dyDescent="0.3">
      <c r="A77" s="351" t="s">
        <v>101</v>
      </c>
      <c r="B77" s="353">
        <v>30</v>
      </c>
      <c r="C77" s="18">
        <v>1</v>
      </c>
      <c r="D77" s="18">
        <v>3</v>
      </c>
      <c r="E77" s="18">
        <v>31</v>
      </c>
      <c r="F77" s="18">
        <v>972</v>
      </c>
      <c r="G77" s="18">
        <v>929</v>
      </c>
      <c r="H77" s="18">
        <v>83</v>
      </c>
      <c r="I77" s="18">
        <v>71</v>
      </c>
      <c r="J77" s="18">
        <v>5</v>
      </c>
      <c r="K77" s="18">
        <v>84</v>
      </c>
      <c r="L77" s="18">
        <v>60</v>
      </c>
      <c r="M77" s="21">
        <v>1.046</v>
      </c>
      <c r="N77" s="22">
        <v>2.8</v>
      </c>
      <c r="O77" s="22">
        <v>0</v>
      </c>
      <c r="P77" s="22">
        <v>2.7</v>
      </c>
      <c r="Q77" s="21">
        <v>0.06</v>
      </c>
      <c r="R77" s="37">
        <v>2.8</v>
      </c>
      <c r="S77" s="105">
        <v>9</v>
      </c>
      <c r="T77" s="86">
        <v>0.1125</v>
      </c>
    </row>
    <row r="78" spans="1:20" ht="15.75" thickBot="1" x14ac:dyDescent="0.3">
      <c r="A78" s="351" t="s">
        <v>102</v>
      </c>
      <c r="B78" s="349">
        <v>31</v>
      </c>
      <c r="C78" s="18">
        <v>1</v>
      </c>
      <c r="D78" s="18">
        <v>1</v>
      </c>
      <c r="E78" s="18">
        <v>31</v>
      </c>
      <c r="F78" s="18">
        <v>967</v>
      </c>
      <c r="G78" s="18">
        <v>955</v>
      </c>
      <c r="H78" s="18">
        <v>73</v>
      </c>
      <c r="I78" s="18">
        <v>61</v>
      </c>
      <c r="J78" s="18">
        <v>4</v>
      </c>
      <c r="K78" s="18">
        <v>74</v>
      </c>
      <c r="L78" s="18">
        <v>63</v>
      </c>
      <c r="M78" s="21">
        <v>1.0129999999999999</v>
      </c>
      <c r="N78" s="22">
        <v>2.4</v>
      </c>
      <c r="O78" s="22">
        <v>0</v>
      </c>
      <c r="P78" s="22">
        <v>2.4</v>
      </c>
      <c r="Q78" s="21">
        <v>5.5E-2</v>
      </c>
      <c r="R78" s="37">
        <v>2.4</v>
      </c>
      <c r="S78" s="105">
        <v>13</v>
      </c>
      <c r="T78" s="86">
        <v>0.17333333333333334</v>
      </c>
    </row>
    <row r="79" spans="1:20" ht="15.75" thickBot="1" x14ac:dyDescent="0.3">
      <c r="A79" s="351" t="s">
        <v>103</v>
      </c>
      <c r="B79" s="349">
        <v>30</v>
      </c>
      <c r="C79" s="18">
        <v>2</v>
      </c>
      <c r="D79" s="18">
        <v>1</v>
      </c>
      <c r="E79" s="18">
        <v>32</v>
      </c>
      <c r="F79" s="18">
        <v>928</v>
      </c>
      <c r="G79" s="18">
        <v>949</v>
      </c>
      <c r="H79" s="18">
        <v>79</v>
      </c>
      <c r="I79" s="18">
        <v>71</v>
      </c>
      <c r="J79" s="18">
        <v>5</v>
      </c>
      <c r="K79" s="18">
        <v>76</v>
      </c>
      <c r="L79" s="18">
        <v>57</v>
      </c>
      <c r="M79" s="21">
        <v>0.97799999999999998</v>
      </c>
      <c r="N79" s="22">
        <v>2.5</v>
      </c>
      <c r="O79" s="22">
        <v>0.3</v>
      </c>
      <c r="P79" s="22">
        <v>2.5</v>
      </c>
      <c r="Q79" s="21">
        <v>6.3E-2</v>
      </c>
      <c r="R79" s="37">
        <v>2.6</v>
      </c>
      <c r="S79" s="105">
        <v>7</v>
      </c>
      <c r="T79" s="86">
        <v>0.109375</v>
      </c>
    </row>
    <row r="80" spans="1:20" ht="15.75" thickBot="1" x14ac:dyDescent="0.3">
      <c r="A80" s="351" t="s">
        <v>104</v>
      </c>
      <c r="B80" s="349">
        <v>31</v>
      </c>
      <c r="C80" s="18">
        <v>1</v>
      </c>
      <c r="D80" s="18">
        <v>3</v>
      </c>
      <c r="E80" s="18">
        <v>31</v>
      </c>
      <c r="F80" s="18">
        <v>1043</v>
      </c>
      <c r="G80" s="18">
        <v>964</v>
      </c>
      <c r="H80" s="18">
        <v>80</v>
      </c>
      <c r="I80" s="18">
        <v>65</v>
      </c>
      <c r="J80" s="18">
        <v>6</v>
      </c>
      <c r="K80" s="18">
        <v>85</v>
      </c>
      <c r="L80" s="18">
        <v>76</v>
      </c>
      <c r="M80" s="21">
        <v>1.0820000000000001</v>
      </c>
      <c r="N80" s="22">
        <v>2.7</v>
      </c>
      <c r="O80" s="22">
        <v>0</v>
      </c>
      <c r="P80" s="22">
        <v>2.6</v>
      </c>
      <c r="Q80" s="21">
        <v>7.4999999999999997E-2</v>
      </c>
      <c r="R80" s="37">
        <v>2.6</v>
      </c>
      <c r="S80" s="105">
        <v>14</v>
      </c>
      <c r="T80" s="86">
        <v>0.16470588235294117</v>
      </c>
    </row>
    <row r="81" spans="1:20" ht="15.75" thickBot="1" x14ac:dyDescent="0.3">
      <c r="A81" s="351" t="s">
        <v>105</v>
      </c>
      <c r="B81" s="349">
        <v>31</v>
      </c>
      <c r="C81" s="18">
        <v>3</v>
      </c>
      <c r="D81" s="18">
        <v>1</v>
      </c>
      <c r="E81" s="18">
        <v>31</v>
      </c>
      <c r="F81" s="18">
        <v>909</v>
      </c>
      <c r="G81" s="18">
        <v>959</v>
      </c>
      <c r="H81" s="18">
        <v>56</v>
      </c>
      <c r="I81" s="18">
        <v>46</v>
      </c>
      <c r="J81" s="18">
        <v>2</v>
      </c>
      <c r="K81" s="18">
        <v>51</v>
      </c>
      <c r="L81" s="18">
        <v>45</v>
      </c>
      <c r="M81" s="21">
        <v>0.94799999999999995</v>
      </c>
      <c r="N81" s="22">
        <v>1.6</v>
      </c>
      <c r="O81" s="22">
        <v>0.9</v>
      </c>
      <c r="P81" s="22">
        <v>1.8</v>
      </c>
      <c r="Q81" s="21">
        <v>3.5999999999999997E-2</v>
      </c>
      <c r="R81" s="37">
        <v>1.8</v>
      </c>
      <c r="S81" s="105">
        <v>13</v>
      </c>
      <c r="T81" s="86">
        <v>0.17333333333333334</v>
      </c>
    </row>
    <row r="82" spans="1:20" ht="15.75" thickBot="1" x14ac:dyDescent="0.3">
      <c r="A82" s="351" t="s">
        <v>106</v>
      </c>
      <c r="B82" s="349">
        <v>30</v>
      </c>
      <c r="C82" s="18">
        <v>1</v>
      </c>
      <c r="D82" s="18">
        <v>3</v>
      </c>
      <c r="E82" s="18">
        <v>32</v>
      </c>
      <c r="F82" s="18">
        <v>987</v>
      </c>
      <c r="G82" s="18">
        <v>951</v>
      </c>
      <c r="H82" s="18">
        <v>74</v>
      </c>
      <c r="I82" s="18">
        <v>54</v>
      </c>
      <c r="J82" s="18">
        <v>5</v>
      </c>
      <c r="K82" s="18">
        <v>84</v>
      </c>
      <c r="L82" s="18">
        <v>60</v>
      </c>
      <c r="M82" s="21">
        <v>1.038</v>
      </c>
      <c r="N82" s="22">
        <v>2.8</v>
      </c>
      <c r="O82" s="22">
        <v>0</v>
      </c>
      <c r="P82" s="22">
        <v>2.2999999999999998</v>
      </c>
      <c r="Q82" s="21">
        <v>6.8000000000000005E-2</v>
      </c>
      <c r="R82" s="37">
        <v>2.5</v>
      </c>
      <c r="S82" s="105">
        <v>4</v>
      </c>
      <c r="T82" s="86">
        <v>4.878048780487805E-2</v>
      </c>
    </row>
    <row r="83" spans="1:20" ht="15.75" thickBot="1" x14ac:dyDescent="0.3">
      <c r="A83" s="351" t="s">
        <v>107</v>
      </c>
      <c r="B83" s="349">
        <v>31</v>
      </c>
      <c r="C83" s="18">
        <v>0</v>
      </c>
      <c r="D83" s="18">
        <v>4</v>
      </c>
      <c r="E83" s="18">
        <v>32</v>
      </c>
      <c r="F83" s="18">
        <v>1009</v>
      </c>
      <c r="G83" s="18">
        <v>981</v>
      </c>
      <c r="H83" s="18">
        <v>67</v>
      </c>
      <c r="I83" s="18">
        <v>53</v>
      </c>
      <c r="J83" s="18">
        <v>2</v>
      </c>
      <c r="K83" s="18">
        <v>70</v>
      </c>
      <c r="L83" s="18">
        <v>55</v>
      </c>
      <c r="M83" s="21">
        <v>1.0289999999999999</v>
      </c>
      <c r="N83" s="22">
        <v>2.2999999999999998</v>
      </c>
      <c r="O83" s="22">
        <v>0</v>
      </c>
      <c r="P83" s="22">
        <v>2.1</v>
      </c>
      <c r="Q83" s="21">
        <v>0.03</v>
      </c>
      <c r="R83" s="37">
        <v>2.2000000000000002</v>
      </c>
      <c r="S83" s="105"/>
      <c r="T83" s="86">
        <v>0</v>
      </c>
    </row>
    <row r="84" spans="1:20" ht="15.75" thickBot="1" x14ac:dyDescent="0.3">
      <c r="A84" s="351" t="s">
        <v>108</v>
      </c>
      <c r="B84" s="349">
        <v>30</v>
      </c>
      <c r="C84" s="18">
        <v>0</v>
      </c>
      <c r="D84" s="18">
        <v>4</v>
      </c>
      <c r="E84" s="18"/>
      <c r="F84" s="18"/>
      <c r="G84" s="18"/>
      <c r="H84" s="18"/>
      <c r="I84" s="18"/>
      <c r="J84" s="18"/>
      <c r="K84" s="18"/>
      <c r="L84" s="18">
        <v>0</v>
      </c>
      <c r="M84" s="21"/>
      <c r="N84" s="22"/>
      <c r="O84" s="22"/>
      <c r="P84" s="22"/>
      <c r="Q84" s="21"/>
      <c r="R84" s="37"/>
      <c r="S84" s="105"/>
      <c r="T84" s="86"/>
    </row>
    <row r="85" spans="1:20" ht="15.75" thickBot="1" x14ac:dyDescent="0.3">
      <c r="A85" s="351" t="s">
        <v>109</v>
      </c>
      <c r="B85" s="355">
        <v>31</v>
      </c>
      <c r="C85" s="18">
        <v>0</v>
      </c>
      <c r="D85" s="18">
        <v>0</v>
      </c>
      <c r="E85" s="18"/>
      <c r="F85" s="18"/>
      <c r="G85" s="18"/>
      <c r="H85" s="18"/>
      <c r="I85" s="18"/>
      <c r="J85" s="18"/>
      <c r="K85" s="18"/>
      <c r="L85" s="18">
        <v>0</v>
      </c>
      <c r="M85" s="21"/>
      <c r="N85" s="22"/>
      <c r="O85" s="22"/>
      <c r="P85" s="22"/>
      <c r="Q85" s="21"/>
      <c r="R85" s="37"/>
      <c r="S85" s="105"/>
      <c r="T85" s="86"/>
    </row>
    <row r="86" spans="1:20" ht="15.75" thickBot="1" x14ac:dyDescent="0.3">
      <c r="A86" s="335" t="s">
        <v>114</v>
      </c>
      <c r="B86" s="336">
        <f>SUM(B74:B85)</f>
        <v>365</v>
      </c>
      <c r="C86" s="51">
        <v>16</v>
      </c>
      <c r="D86" s="52">
        <v>22.8125</v>
      </c>
      <c r="E86" s="53">
        <v>31.3</v>
      </c>
      <c r="F86" s="51">
        <v>9757</v>
      </c>
      <c r="G86" s="51">
        <v>9528</v>
      </c>
      <c r="H86" s="51">
        <v>744</v>
      </c>
      <c r="I86" s="51">
        <v>613</v>
      </c>
      <c r="J86" s="51">
        <v>48</v>
      </c>
      <c r="K86" s="51">
        <v>763</v>
      </c>
      <c r="L86" s="84">
        <v>558</v>
      </c>
      <c r="M86" s="55">
        <v>1.024</v>
      </c>
      <c r="N86" s="56">
        <v>2.1</v>
      </c>
      <c r="O86" s="56">
        <v>0</v>
      </c>
      <c r="P86" s="56">
        <v>2.4</v>
      </c>
      <c r="Q86" s="55">
        <v>6.5000000000000002E-2</v>
      </c>
      <c r="R86" s="56">
        <v>2</v>
      </c>
      <c r="S86" s="51">
        <v>86</v>
      </c>
      <c r="T86" s="88">
        <v>0.10955414012738854</v>
      </c>
    </row>
    <row r="87" spans="1:20" ht="15.75" thickBot="1" x14ac:dyDescent="0.3">
      <c r="A87" s="335" t="s">
        <v>110</v>
      </c>
      <c r="B87" s="336">
        <f>SUM(B74:B76)</f>
        <v>90</v>
      </c>
      <c r="C87" s="51">
        <v>7</v>
      </c>
      <c r="D87" s="52">
        <v>12.857142857142858</v>
      </c>
      <c r="E87" s="53">
        <v>31</v>
      </c>
      <c r="F87" s="51">
        <v>2942</v>
      </c>
      <c r="G87" s="51">
        <v>2840</v>
      </c>
      <c r="H87" s="51">
        <v>232</v>
      </c>
      <c r="I87" s="51">
        <v>192</v>
      </c>
      <c r="J87" s="51">
        <v>19</v>
      </c>
      <c r="K87" s="51">
        <v>239</v>
      </c>
      <c r="L87" s="84">
        <v>142</v>
      </c>
      <c r="M87" s="55">
        <v>1.036</v>
      </c>
      <c r="N87" s="56">
        <v>2.7</v>
      </c>
      <c r="O87" s="56">
        <v>0</v>
      </c>
      <c r="P87" s="56">
        <v>2.5</v>
      </c>
      <c r="Q87" s="55">
        <v>8.2000000000000003E-2</v>
      </c>
      <c r="R87" s="56">
        <v>2.6</v>
      </c>
      <c r="S87" s="51">
        <v>26</v>
      </c>
      <c r="T87" s="88">
        <v>0.1078838174273859</v>
      </c>
    </row>
    <row r="88" spans="1:20" ht="15.75" thickBot="1" x14ac:dyDescent="0.3">
      <c r="A88" s="335" t="s">
        <v>111</v>
      </c>
      <c r="B88" s="336">
        <v>91</v>
      </c>
      <c r="C88" s="51">
        <v>4</v>
      </c>
      <c r="D88" s="52">
        <v>22.75</v>
      </c>
      <c r="E88" s="53">
        <v>31.333333333333332</v>
      </c>
      <c r="F88" s="51">
        <v>2867</v>
      </c>
      <c r="G88" s="51">
        <v>2833</v>
      </c>
      <c r="H88" s="51">
        <v>235</v>
      </c>
      <c r="I88" s="51">
        <v>203</v>
      </c>
      <c r="J88" s="51">
        <v>14</v>
      </c>
      <c r="K88" s="51">
        <v>234</v>
      </c>
      <c r="L88" s="84">
        <v>180</v>
      </c>
      <c r="M88" s="55">
        <v>1.012</v>
      </c>
      <c r="N88" s="56">
        <v>2.6</v>
      </c>
      <c r="O88" s="56">
        <v>0</v>
      </c>
      <c r="P88" s="56">
        <v>2.5</v>
      </c>
      <c r="Q88" s="55">
        <v>0.06</v>
      </c>
      <c r="R88" s="56">
        <v>2.6</v>
      </c>
      <c r="S88" s="51">
        <v>29</v>
      </c>
      <c r="T88" s="88">
        <v>0.13242009132420091</v>
      </c>
    </row>
    <row r="89" spans="1:20" ht="15.75" thickBot="1" x14ac:dyDescent="0.3">
      <c r="A89" s="335" t="s">
        <v>112</v>
      </c>
      <c r="B89" s="336">
        <v>92</v>
      </c>
      <c r="C89" s="51">
        <v>5</v>
      </c>
      <c r="D89" s="52">
        <v>18.399999999999999</v>
      </c>
      <c r="E89" s="53">
        <v>31.333333333333332</v>
      </c>
      <c r="F89" s="51">
        <v>2939</v>
      </c>
      <c r="G89" s="51">
        <v>2874</v>
      </c>
      <c r="H89" s="51">
        <v>210</v>
      </c>
      <c r="I89" s="51">
        <v>165</v>
      </c>
      <c r="J89" s="51">
        <v>13</v>
      </c>
      <c r="K89" s="51">
        <v>220</v>
      </c>
      <c r="L89" s="84">
        <v>181</v>
      </c>
      <c r="M89" s="55">
        <v>1.0229999999999999</v>
      </c>
      <c r="N89" s="56">
        <v>2.4</v>
      </c>
      <c r="O89" s="56">
        <v>0</v>
      </c>
      <c r="P89" s="56">
        <v>2.2000000000000002</v>
      </c>
      <c r="Q89" s="55">
        <v>6.2E-2</v>
      </c>
      <c r="R89" s="56">
        <v>2.2999999999999998</v>
      </c>
      <c r="S89" s="51">
        <v>31</v>
      </c>
      <c r="T89" s="88">
        <v>0.128099173553719</v>
      </c>
    </row>
    <row r="90" spans="1:20" ht="15.75" thickBot="1" x14ac:dyDescent="0.3">
      <c r="A90" s="335" t="s">
        <v>113</v>
      </c>
      <c r="B90" s="336">
        <v>92</v>
      </c>
      <c r="C90" s="51">
        <v>0</v>
      </c>
      <c r="D90" s="52" t="e">
        <v>#DIV/0!</v>
      </c>
      <c r="E90" s="53">
        <v>32</v>
      </c>
      <c r="F90" s="51">
        <v>1009</v>
      </c>
      <c r="G90" s="51">
        <v>981</v>
      </c>
      <c r="H90" s="51">
        <v>67</v>
      </c>
      <c r="I90" s="51">
        <v>53</v>
      </c>
      <c r="J90" s="51">
        <v>2</v>
      </c>
      <c r="K90" s="51">
        <v>70</v>
      </c>
      <c r="L90" s="84">
        <v>55</v>
      </c>
      <c r="M90" s="55">
        <v>1.0289999999999999</v>
      </c>
      <c r="N90" s="56">
        <v>0.8</v>
      </c>
      <c r="O90" s="56">
        <v>0</v>
      </c>
      <c r="P90" s="56">
        <v>2.1</v>
      </c>
      <c r="Q90" s="55">
        <v>0.03</v>
      </c>
      <c r="R90" s="56">
        <v>0.7</v>
      </c>
      <c r="S90" s="51">
        <v>0</v>
      </c>
      <c r="T90" s="88">
        <v>0</v>
      </c>
    </row>
    <row r="91" spans="1:20" x14ac:dyDescent="0.25">
      <c r="A91" s="89"/>
      <c r="B91" s="90"/>
      <c r="C91" s="90"/>
      <c r="D91" s="91"/>
      <c r="E91" s="92"/>
      <c r="F91" s="90"/>
      <c r="G91" s="90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96"/>
    </row>
    <row r="92" spans="1:20" x14ac:dyDescent="0.25">
      <c r="A92" s="89"/>
      <c r="B92" s="90"/>
      <c r="C92" s="90"/>
      <c r="D92" s="91"/>
      <c r="E92" s="92"/>
      <c r="F92" s="90"/>
      <c r="G92" s="90"/>
      <c r="H92" s="90"/>
      <c r="I92" s="90"/>
      <c r="J92" s="90"/>
      <c r="K92" s="90"/>
      <c r="L92" s="93"/>
      <c r="M92" s="94"/>
      <c r="N92" s="95"/>
      <c r="O92" s="95"/>
      <c r="P92" s="95"/>
      <c r="Q92" s="94"/>
      <c r="R92" s="95"/>
      <c r="S92" s="90"/>
      <c r="T92" s="96"/>
    </row>
    <row r="93" spans="1:20" x14ac:dyDescent="0.25">
      <c r="A93" s="113" t="str">
        <f>A1</f>
        <v>HOSPITAL NACIONAL DANIEL A. CARRION</v>
      </c>
      <c r="B93" s="114"/>
      <c r="C93" s="114"/>
      <c r="D93" s="115"/>
      <c r="E93" s="114"/>
      <c r="F93" s="41"/>
      <c r="G93" s="41"/>
      <c r="H93" s="41"/>
      <c r="I93" s="41"/>
      <c r="J93" s="41"/>
      <c r="K93" s="114"/>
      <c r="L93" s="116"/>
      <c r="M93" s="41"/>
      <c r="N93" s="75"/>
      <c r="O93" s="41"/>
      <c r="P93" s="41"/>
      <c r="Q93" s="41"/>
      <c r="R93" s="75"/>
      <c r="S93" s="75"/>
      <c r="T93" s="41"/>
    </row>
    <row r="94" spans="1:20" x14ac:dyDescent="0.25">
      <c r="A94" s="113" t="s">
        <v>75</v>
      </c>
      <c r="B94" s="43"/>
      <c r="C94" s="43"/>
      <c r="D94" s="44"/>
      <c r="E94" s="43"/>
      <c r="F94" s="45"/>
      <c r="G94" s="45"/>
      <c r="H94" s="45"/>
      <c r="I94" s="45"/>
      <c r="J94" s="45"/>
      <c r="K94" s="43"/>
      <c r="L94" s="396"/>
      <c r="M94" s="45"/>
      <c r="N94" s="47"/>
      <c r="O94" s="45"/>
      <c r="P94" s="45"/>
      <c r="Q94" s="45"/>
      <c r="R94" s="47"/>
      <c r="S94" s="75"/>
      <c r="T94" s="41"/>
    </row>
    <row r="95" spans="1:20" ht="20.25" thickBot="1" x14ac:dyDescent="0.3">
      <c r="A95" s="6" t="s">
        <v>26</v>
      </c>
      <c r="B95" s="103"/>
      <c r="C95" s="103"/>
      <c r="D95" s="392"/>
      <c r="E95" s="393"/>
      <c r="F95" s="103"/>
      <c r="G95" s="103"/>
      <c r="H95" s="103"/>
      <c r="I95" s="103"/>
      <c r="J95" s="103"/>
      <c r="K95" s="103"/>
      <c r="L95" s="394"/>
      <c r="M95" s="103"/>
      <c r="N95" s="103"/>
      <c r="O95" s="103"/>
      <c r="P95" s="103"/>
      <c r="Q95" s="103"/>
      <c r="R95" s="395"/>
      <c r="S95" s="102"/>
      <c r="T95" s="103"/>
    </row>
    <row r="96" spans="1:20" ht="20.25" thickBot="1" x14ac:dyDescent="0.3">
      <c r="A96" s="381" t="s">
        <v>119</v>
      </c>
      <c r="B96" s="103"/>
      <c r="C96" s="103"/>
      <c r="D96" s="392"/>
      <c r="E96" s="393"/>
      <c r="F96" s="103"/>
      <c r="G96" s="103"/>
      <c r="H96" s="103"/>
      <c r="I96" s="103"/>
      <c r="J96" s="103"/>
      <c r="K96" s="103"/>
      <c r="L96" s="394"/>
      <c r="M96" s="103"/>
      <c r="N96" s="103"/>
      <c r="O96" s="103"/>
      <c r="P96" s="103"/>
      <c r="Q96" s="103"/>
      <c r="R96" s="395"/>
      <c r="S96" s="395"/>
      <c r="T96" s="103"/>
    </row>
    <row r="97" spans="1:20" ht="54.75" thickBot="1" x14ac:dyDescent="0.3">
      <c r="A97" s="11" t="s">
        <v>1</v>
      </c>
      <c r="B97" s="12" t="s">
        <v>2</v>
      </c>
      <c r="C97" s="12" t="s">
        <v>3</v>
      </c>
      <c r="D97" s="13" t="s">
        <v>4</v>
      </c>
      <c r="E97" s="14" t="s">
        <v>5</v>
      </c>
      <c r="F97" s="15" t="s">
        <v>6</v>
      </c>
      <c r="G97" s="15" t="s">
        <v>7</v>
      </c>
      <c r="H97" s="15" t="s">
        <v>19</v>
      </c>
      <c r="I97" s="15" t="s">
        <v>20</v>
      </c>
      <c r="J97" s="14" t="s">
        <v>9</v>
      </c>
      <c r="K97" s="14" t="s">
        <v>24</v>
      </c>
      <c r="L97" s="77" t="s">
        <v>22</v>
      </c>
      <c r="M97" s="16" t="s">
        <v>11</v>
      </c>
      <c r="N97" s="17" t="s">
        <v>12</v>
      </c>
      <c r="O97" s="16" t="s">
        <v>13</v>
      </c>
      <c r="P97" s="16" t="s">
        <v>23</v>
      </c>
      <c r="Q97" s="16" t="s">
        <v>47</v>
      </c>
      <c r="R97" s="16" t="s">
        <v>15</v>
      </c>
      <c r="S97" s="16" t="s">
        <v>16</v>
      </c>
      <c r="T97" s="17" t="s">
        <v>17</v>
      </c>
    </row>
    <row r="98" spans="1:20" ht="15.75" thickBot="1" x14ac:dyDescent="0.3">
      <c r="A98" s="351" t="s">
        <v>98</v>
      </c>
      <c r="B98" s="349">
        <v>31</v>
      </c>
      <c r="C98" s="187">
        <v>1</v>
      </c>
      <c r="D98" s="187">
        <v>1</v>
      </c>
      <c r="E98" s="187">
        <v>28</v>
      </c>
      <c r="F98" s="187">
        <v>1065</v>
      </c>
      <c r="G98" s="187">
        <v>883</v>
      </c>
      <c r="H98" s="187">
        <v>85</v>
      </c>
      <c r="I98" s="187">
        <v>50</v>
      </c>
      <c r="J98" s="187">
        <v>6</v>
      </c>
      <c r="K98" s="187">
        <v>89</v>
      </c>
      <c r="L98" s="187">
        <v>40</v>
      </c>
      <c r="M98" s="192">
        <v>1.206</v>
      </c>
      <c r="N98" s="189">
        <v>2.9</v>
      </c>
      <c r="O98" s="193">
        <v>0</v>
      </c>
      <c r="P98" s="193">
        <v>3</v>
      </c>
      <c r="Q98" s="188">
        <v>7.0999999999999994E-2</v>
      </c>
      <c r="R98" s="190">
        <v>2.7</v>
      </c>
      <c r="S98" s="191">
        <v>6</v>
      </c>
      <c r="T98" s="194">
        <v>9.6774193548387094E-2</v>
      </c>
    </row>
    <row r="99" spans="1:20" ht="15.75" thickBot="1" x14ac:dyDescent="0.3">
      <c r="A99" s="351" t="s">
        <v>99</v>
      </c>
      <c r="B99" s="349">
        <v>28</v>
      </c>
      <c r="C99" s="187">
        <v>1</v>
      </c>
      <c r="D99" s="187">
        <v>3</v>
      </c>
      <c r="E99" s="187">
        <v>29</v>
      </c>
      <c r="F99" s="187">
        <v>871</v>
      </c>
      <c r="G99" s="187">
        <v>827</v>
      </c>
      <c r="H99" s="187">
        <v>55</v>
      </c>
      <c r="I99" s="187">
        <v>51</v>
      </c>
      <c r="J99" s="187">
        <v>6</v>
      </c>
      <c r="K99" s="187">
        <v>60</v>
      </c>
      <c r="L99" s="187">
        <v>41</v>
      </c>
      <c r="M99" s="192">
        <v>1.0529999999999999</v>
      </c>
      <c r="N99" s="189">
        <v>2.1</v>
      </c>
      <c r="O99" s="193">
        <v>0</v>
      </c>
      <c r="P99" s="193">
        <v>1.9</v>
      </c>
      <c r="Q99" s="188">
        <v>0.109</v>
      </c>
      <c r="R99" s="190">
        <v>2</v>
      </c>
      <c r="S99" s="191">
        <v>5</v>
      </c>
      <c r="T99" s="194">
        <v>0.12195121951219512</v>
      </c>
    </row>
    <row r="100" spans="1:20" ht="15.75" thickBot="1" x14ac:dyDescent="0.3">
      <c r="A100" s="351" t="s">
        <v>100</v>
      </c>
      <c r="B100" s="349">
        <v>31</v>
      </c>
      <c r="C100" s="18">
        <v>1</v>
      </c>
      <c r="D100" s="18">
        <v>1</v>
      </c>
      <c r="E100" s="18">
        <v>29</v>
      </c>
      <c r="F100" s="18">
        <v>938</v>
      </c>
      <c r="G100" s="18">
        <v>914</v>
      </c>
      <c r="H100" s="18">
        <v>76</v>
      </c>
      <c r="I100" s="18">
        <v>68</v>
      </c>
      <c r="J100" s="18">
        <v>7</v>
      </c>
      <c r="K100" s="18">
        <v>76</v>
      </c>
      <c r="L100" s="18">
        <v>47</v>
      </c>
      <c r="M100" s="21">
        <v>1.026</v>
      </c>
      <c r="N100" s="22">
        <v>2.5</v>
      </c>
      <c r="O100" s="22">
        <v>0</v>
      </c>
      <c r="P100" s="22">
        <v>2.6</v>
      </c>
      <c r="Q100" s="21">
        <v>9.1999999999999998E-2</v>
      </c>
      <c r="R100" s="37">
        <v>2.5</v>
      </c>
      <c r="S100" s="105">
        <v>5</v>
      </c>
      <c r="T100" s="86">
        <v>9.4339622641509441E-2</v>
      </c>
    </row>
    <row r="101" spans="1:20" ht="15.75" thickBot="1" x14ac:dyDescent="0.3">
      <c r="A101" s="351" t="s">
        <v>101</v>
      </c>
      <c r="B101" s="353">
        <v>30</v>
      </c>
      <c r="C101" s="18">
        <v>4</v>
      </c>
      <c r="D101" s="18">
        <v>1</v>
      </c>
      <c r="E101" s="18">
        <v>28</v>
      </c>
      <c r="F101" s="18">
        <v>926</v>
      </c>
      <c r="G101" s="18">
        <v>854</v>
      </c>
      <c r="H101" s="18">
        <v>59</v>
      </c>
      <c r="I101" s="18">
        <v>51</v>
      </c>
      <c r="J101" s="18">
        <v>5</v>
      </c>
      <c r="K101" s="18">
        <v>64</v>
      </c>
      <c r="L101" s="18">
        <v>45</v>
      </c>
      <c r="M101" s="21">
        <v>1.0840000000000001</v>
      </c>
      <c r="N101" s="22">
        <v>2.1</v>
      </c>
      <c r="O101" s="22">
        <v>0</v>
      </c>
      <c r="P101" s="22">
        <v>2.1</v>
      </c>
      <c r="Q101" s="21">
        <v>8.5000000000000006E-2</v>
      </c>
      <c r="R101" s="37">
        <v>2</v>
      </c>
      <c r="S101" s="105">
        <v>13</v>
      </c>
      <c r="T101" s="86">
        <v>0.2</v>
      </c>
    </row>
    <row r="102" spans="1:20" ht="15.75" thickBot="1" x14ac:dyDescent="0.3">
      <c r="A102" s="351" t="s">
        <v>102</v>
      </c>
      <c r="B102" s="349">
        <v>31</v>
      </c>
      <c r="C102" s="18">
        <v>0</v>
      </c>
      <c r="D102" s="18">
        <v>3</v>
      </c>
      <c r="E102" s="18">
        <v>28</v>
      </c>
      <c r="F102" s="18">
        <v>822</v>
      </c>
      <c r="G102" s="18">
        <v>877</v>
      </c>
      <c r="H102" s="18">
        <v>53</v>
      </c>
      <c r="I102" s="18">
        <v>44</v>
      </c>
      <c r="J102" s="18">
        <v>7</v>
      </c>
      <c r="K102" s="18">
        <v>52</v>
      </c>
      <c r="L102" s="18">
        <v>37</v>
      </c>
      <c r="M102" s="21">
        <v>0.93700000000000006</v>
      </c>
      <c r="N102" s="22">
        <v>1.7</v>
      </c>
      <c r="O102" s="22">
        <v>1</v>
      </c>
      <c r="P102" s="22">
        <v>1.9</v>
      </c>
      <c r="Q102" s="21">
        <v>0.13200000000000001</v>
      </c>
      <c r="R102" s="37">
        <v>1.7</v>
      </c>
      <c r="S102" s="105">
        <v>8</v>
      </c>
      <c r="T102" s="86">
        <v>0.11267605633802817</v>
      </c>
    </row>
    <row r="103" spans="1:20" ht="15.75" thickBot="1" x14ac:dyDescent="0.3">
      <c r="A103" s="351" t="s">
        <v>103</v>
      </c>
      <c r="B103" s="349">
        <v>30</v>
      </c>
      <c r="C103" s="18">
        <v>1</v>
      </c>
      <c r="D103" s="18">
        <v>4</v>
      </c>
      <c r="E103" s="18">
        <v>28</v>
      </c>
      <c r="F103" s="18">
        <v>833</v>
      </c>
      <c r="G103" s="18">
        <v>833</v>
      </c>
      <c r="H103" s="18">
        <v>56</v>
      </c>
      <c r="I103" s="18">
        <v>46</v>
      </c>
      <c r="J103" s="18">
        <v>5</v>
      </c>
      <c r="K103" s="18">
        <v>56</v>
      </c>
      <c r="L103" s="18">
        <v>43</v>
      </c>
      <c r="M103" s="21">
        <v>1</v>
      </c>
      <c r="N103" s="22">
        <v>1.9</v>
      </c>
      <c r="O103" s="22">
        <v>0</v>
      </c>
      <c r="P103" s="22">
        <v>2</v>
      </c>
      <c r="Q103" s="21">
        <v>8.8999999999999996E-2</v>
      </c>
      <c r="R103" s="37">
        <v>1.9</v>
      </c>
      <c r="S103" s="105">
        <v>8</v>
      </c>
      <c r="T103" s="86">
        <v>0.12698412698412698</v>
      </c>
    </row>
    <row r="104" spans="1:20" ht="15.75" thickBot="1" x14ac:dyDescent="0.3">
      <c r="A104" s="351" t="s">
        <v>104</v>
      </c>
      <c r="B104" s="349">
        <v>31</v>
      </c>
      <c r="C104" s="18">
        <v>1</v>
      </c>
      <c r="D104" s="18">
        <v>1</v>
      </c>
      <c r="E104" s="18">
        <v>29</v>
      </c>
      <c r="F104" s="18">
        <v>993</v>
      </c>
      <c r="G104" s="18">
        <v>908</v>
      </c>
      <c r="H104" s="18">
        <v>78</v>
      </c>
      <c r="I104" s="18">
        <v>72</v>
      </c>
      <c r="J104" s="18">
        <v>3</v>
      </c>
      <c r="K104" s="18">
        <v>85</v>
      </c>
      <c r="L104" s="18">
        <v>74</v>
      </c>
      <c r="M104" s="21">
        <v>1.0940000000000001</v>
      </c>
      <c r="N104" s="22">
        <v>2.7</v>
      </c>
      <c r="O104" s="22">
        <v>0</v>
      </c>
      <c r="P104" s="22">
        <v>2.7</v>
      </c>
      <c r="Q104" s="21">
        <v>3.7999999999999999E-2</v>
      </c>
      <c r="R104" s="37">
        <v>2.5</v>
      </c>
      <c r="S104" s="105">
        <v>9</v>
      </c>
      <c r="T104" s="86">
        <v>0.20930232558139536</v>
      </c>
    </row>
    <row r="105" spans="1:20" ht="15.75" thickBot="1" x14ac:dyDescent="0.3">
      <c r="A105" s="351" t="s">
        <v>105</v>
      </c>
      <c r="B105" s="349">
        <v>31</v>
      </c>
      <c r="C105" s="18">
        <v>1</v>
      </c>
      <c r="D105" s="18">
        <v>0</v>
      </c>
      <c r="E105" s="18">
        <v>29</v>
      </c>
      <c r="F105" s="18">
        <v>887</v>
      </c>
      <c r="G105" s="18">
        <v>897</v>
      </c>
      <c r="H105" s="18">
        <v>61</v>
      </c>
      <c r="I105" s="18">
        <v>55</v>
      </c>
      <c r="J105" s="18">
        <v>8</v>
      </c>
      <c r="K105" s="18">
        <v>60</v>
      </c>
      <c r="L105" s="18">
        <v>48</v>
      </c>
      <c r="M105" s="21">
        <v>0.98899999999999999</v>
      </c>
      <c r="N105" s="22">
        <v>1.9</v>
      </c>
      <c r="O105" s="22">
        <v>0.2</v>
      </c>
      <c r="P105" s="22">
        <v>2.1</v>
      </c>
      <c r="Q105" s="21">
        <v>0.13100000000000001</v>
      </c>
      <c r="R105" s="37">
        <v>2</v>
      </c>
      <c r="S105" s="105">
        <v>6</v>
      </c>
      <c r="T105" s="86">
        <v>0.1111111111111111</v>
      </c>
    </row>
    <row r="106" spans="1:20" ht="15.75" thickBot="1" x14ac:dyDescent="0.3">
      <c r="A106" s="351" t="s">
        <v>106</v>
      </c>
      <c r="B106" s="349">
        <v>30</v>
      </c>
      <c r="C106" s="18">
        <v>2</v>
      </c>
      <c r="D106" s="18">
        <v>1</v>
      </c>
      <c r="E106" s="18">
        <v>29</v>
      </c>
      <c r="F106" s="18">
        <v>844</v>
      </c>
      <c r="G106" s="18">
        <v>868</v>
      </c>
      <c r="H106" s="18">
        <v>75</v>
      </c>
      <c r="I106" s="18">
        <v>64</v>
      </c>
      <c r="J106" s="18">
        <v>4</v>
      </c>
      <c r="K106" s="18">
        <v>78</v>
      </c>
      <c r="L106" s="18">
        <v>62</v>
      </c>
      <c r="M106" s="21">
        <v>0.97199999999999998</v>
      </c>
      <c r="N106" s="22">
        <v>2.6</v>
      </c>
      <c r="O106" s="22">
        <v>0.3</v>
      </c>
      <c r="P106" s="22">
        <v>2.6</v>
      </c>
      <c r="Q106" s="21">
        <v>5.2999999999999999E-2</v>
      </c>
      <c r="R106" s="37">
        <v>2.5</v>
      </c>
      <c r="S106" s="105">
        <v>5</v>
      </c>
      <c r="T106" s="86">
        <v>7.6923076923076927E-2</v>
      </c>
    </row>
    <row r="107" spans="1:20" ht="15.75" thickBot="1" x14ac:dyDescent="0.3">
      <c r="A107" s="351" t="s">
        <v>107</v>
      </c>
      <c r="B107" s="349">
        <v>31</v>
      </c>
      <c r="C107" s="18">
        <v>1</v>
      </c>
      <c r="D107" s="18">
        <v>3</v>
      </c>
      <c r="E107" s="18">
        <v>30</v>
      </c>
      <c r="F107" s="18">
        <v>1003</v>
      </c>
      <c r="G107" s="18">
        <v>930</v>
      </c>
      <c r="H107" s="18">
        <v>64</v>
      </c>
      <c r="I107" s="18">
        <v>56</v>
      </c>
      <c r="J107" s="18">
        <v>2</v>
      </c>
      <c r="K107" s="18">
        <v>62</v>
      </c>
      <c r="L107" s="18">
        <v>45</v>
      </c>
      <c r="M107" s="21">
        <v>1.0780000000000001</v>
      </c>
      <c r="N107" s="22">
        <v>2</v>
      </c>
      <c r="O107" s="22">
        <v>0</v>
      </c>
      <c r="P107" s="22">
        <v>2.1</v>
      </c>
      <c r="Q107" s="21">
        <v>3.1E-2</v>
      </c>
      <c r="R107" s="37">
        <v>2.1</v>
      </c>
      <c r="S107" s="105"/>
      <c r="T107" s="86">
        <v>0</v>
      </c>
    </row>
    <row r="108" spans="1:20" ht="15.75" thickBot="1" x14ac:dyDescent="0.3">
      <c r="A108" s="351" t="s">
        <v>108</v>
      </c>
      <c r="B108" s="349">
        <v>30</v>
      </c>
      <c r="C108" s="18">
        <v>2</v>
      </c>
      <c r="D108" s="18">
        <v>1</v>
      </c>
      <c r="E108" s="18"/>
      <c r="F108" s="18"/>
      <c r="G108" s="18"/>
      <c r="H108" s="18"/>
      <c r="I108" s="18"/>
      <c r="J108" s="18"/>
      <c r="K108" s="18"/>
      <c r="L108" s="18">
        <v>0</v>
      </c>
      <c r="M108" s="2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51" t="s">
        <v>109</v>
      </c>
      <c r="B109" s="355">
        <v>31</v>
      </c>
      <c r="C109" s="18">
        <v>3</v>
      </c>
      <c r="D109" s="18">
        <v>5</v>
      </c>
      <c r="E109" s="18"/>
      <c r="F109" s="18"/>
      <c r="G109" s="18"/>
      <c r="H109" s="18"/>
      <c r="I109" s="18"/>
      <c r="J109" s="18"/>
      <c r="K109" s="18"/>
      <c r="L109" s="18">
        <v>0</v>
      </c>
      <c r="M109" s="21"/>
      <c r="N109" s="22"/>
      <c r="O109" s="22"/>
      <c r="P109" s="22"/>
      <c r="Q109" s="21"/>
      <c r="R109" s="37"/>
      <c r="S109" s="105"/>
      <c r="T109" s="86"/>
    </row>
    <row r="110" spans="1:20" ht="15.75" thickBot="1" x14ac:dyDescent="0.3">
      <c r="A110" s="335" t="s">
        <v>114</v>
      </c>
      <c r="B110" s="336">
        <f>SUM(B98:B109)</f>
        <v>365</v>
      </c>
      <c r="C110" s="51">
        <v>18</v>
      </c>
      <c r="D110" s="52">
        <v>20.277777777777779</v>
      </c>
      <c r="E110" s="53">
        <v>28.7</v>
      </c>
      <c r="F110" s="51">
        <v>9182</v>
      </c>
      <c r="G110" s="51">
        <v>8791</v>
      </c>
      <c r="H110" s="51">
        <v>662</v>
      </c>
      <c r="I110" s="51">
        <v>557</v>
      </c>
      <c r="J110" s="51">
        <v>53</v>
      </c>
      <c r="K110" s="51">
        <v>682</v>
      </c>
      <c r="L110" s="84">
        <v>482</v>
      </c>
      <c r="M110" s="55">
        <v>1.044</v>
      </c>
      <c r="N110" s="56">
        <v>1.9</v>
      </c>
      <c r="O110" s="56">
        <v>0</v>
      </c>
      <c r="P110" s="56">
        <v>2.2999999999999998</v>
      </c>
      <c r="Q110" s="55">
        <v>0.08</v>
      </c>
      <c r="R110" s="56">
        <v>1.8</v>
      </c>
      <c r="S110" s="51">
        <v>65</v>
      </c>
      <c r="T110" s="88">
        <v>0.10869565217391304</v>
      </c>
    </row>
    <row r="111" spans="1:20" ht="15.75" thickBot="1" x14ac:dyDescent="0.3">
      <c r="A111" s="335" t="s">
        <v>110</v>
      </c>
      <c r="B111" s="336">
        <f>SUM(B98:B100)</f>
        <v>90</v>
      </c>
      <c r="C111" s="51">
        <v>3</v>
      </c>
      <c r="D111" s="52">
        <v>30</v>
      </c>
      <c r="E111" s="53">
        <v>28.666666666666668</v>
      </c>
      <c r="F111" s="51">
        <v>2874</v>
      </c>
      <c r="G111" s="51">
        <v>2624</v>
      </c>
      <c r="H111" s="51">
        <v>216</v>
      </c>
      <c r="I111" s="51">
        <v>169</v>
      </c>
      <c r="J111" s="51">
        <v>19</v>
      </c>
      <c r="K111" s="51">
        <v>225</v>
      </c>
      <c r="L111" s="84">
        <v>128</v>
      </c>
      <c r="M111" s="55">
        <v>1.095</v>
      </c>
      <c r="N111" s="56">
        <v>2.5</v>
      </c>
      <c r="O111" s="56">
        <v>0</v>
      </c>
      <c r="P111" s="56">
        <v>2.5</v>
      </c>
      <c r="Q111" s="55">
        <v>8.7999999999999995E-2</v>
      </c>
      <c r="R111" s="56">
        <v>2.4</v>
      </c>
      <c r="S111" s="51">
        <v>16</v>
      </c>
      <c r="T111" s="88">
        <v>0.10256410256410256</v>
      </c>
    </row>
    <row r="112" spans="1:20" ht="15.75" thickBot="1" x14ac:dyDescent="0.3">
      <c r="A112" s="335" t="s">
        <v>111</v>
      </c>
      <c r="B112" s="336">
        <v>91</v>
      </c>
      <c r="C112" s="51">
        <v>5</v>
      </c>
      <c r="D112" s="52">
        <v>18.2</v>
      </c>
      <c r="E112" s="53">
        <v>28</v>
      </c>
      <c r="F112" s="51">
        <v>2581</v>
      </c>
      <c r="G112" s="51">
        <v>2564</v>
      </c>
      <c r="H112" s="51">
        <v>168</v>
      </c>
      <c r="I112" s="51">
        <v>141</v>
      </c>
      <c r="J112" s="51">
        <v>17</v>
      </c>
      <c r="K112" s="51">
        <v>172</v>
      </c>
      <c r="L112" s="84">
        <v>125</v>
      </c>
      <c r="M112" s="55">
        <v>1.0069999999999999</v>
      </c>
      <c r="N112" s="56">
        <v>1.9</v>
      </c>
      <c r="O112" s="56">
        <v>0</v>
      </c>
      <c r="P112" s="56">
        <v>2</v>
      </c>
      <c r="Q112" s="55">
        <v>0.10100000000000001</v>
      </c>
      <c r="R112" s="56">
        <v>1.8</v>
      </c>
      <c r="S112" s="51">
        <v>29</v>
      </c>
      <c r="T112" s="88">
        <v>0.14572864321608039</v>
      </c>
    </row>
    <row r="113" spans="1:20" ht="15.75" thickBot="1" x14ac:dyDescent="0.3">
      <c r="A113" s="335" t="s">
        <v>112</v>
      </c>
      <c r="B113" s="336">
        <v>92</v>
      </c>
      <c r="C113" s="51">
        <v>4</v>
      </c>
      <c r="D113" s="52">
        <v>23</v>
      </c>
      <c r="E113" s="53">
        <v>29</v>
      </c>
      <c r="F113" s="51">
        <v>2724</v>
      </c>
      <c r="G113" s="51">
        <v>2673</v>
      </c>
      <c r="H113" s="51">
        <v>214</v>
      </c>
      <c r="I113" s="51">
        <v>191</v>
      </c>
      <c r="J113" s="51">
        <v>15</v>
      </c>
      <c r="K113" s="51">
        <v>223</v>
      </c>
      <c r="L113" s="84">
        <v>184</v>
      </c>
      <c r="M113" s="55">
        <v>1.0189999999999999</v>
      </c>
      <c r="N113" s="56">
        <v>2.4</v>
      </c>
      <c r="O113" s="56">
        <v>0</v>
      </c>
      <c r="P113" s="56">
        <v>2.5</v>
      </c>
      <c r="Q113" s="55">
        <v>7.0000000000000007E-2</v>
      </c>
      <c r="R113" s="56">
        <v>2.2999999999999998</v>
      </c>
      <c r="S113" s="51">
        <v>20</v>
      </c>
      <c r="T113" s="88">
        <v>0.12345679012345678</v>
      </c>
    </row>
    <row r="114" spans="1:20" ht="15.75" thickBot="1" x14ac:dyDescent="0.3">
      <c r="A114" s="335" t="s">
        <v>113</v>
      </c>
      <c r="B114" s="336">
        <v>92</v>
      </c>
      <c r="C114" s="51">
        <v>6</v>
      </c>
      <c r="D114" s="52">
        <v>15.333333333333334</v>
      </c>
      <c r="E114" s="53">
        <v>30</v>
      </c>
      <c r="F114" s="51">
        <v>1003</v>
      </c>
      <c r="G114" s="51">
        <v>930</v>
      </c>
      <c r="H114" s="51">
        <v>64</v>
      </c>
      <c r="I114" s="51">
        <v>56</v>
      </c>
      <c r="J114" s="51">
        <v>2</v>
      </c>
      <c r="K114" s="51">
        <v>62</v>
      </c>
      <c r="L114" s="84">
        <v>45</v>
      </c>
      <c r="M114" s="55">
        <v>1.0780000000000001</v>
      </c>
      <c r="N114" s="56">
        <v>0.7</v>
      </c>
      <c r="O114" s="56">
        <v>0</v>
      </c>
      <c r="P114" s="56">
        <v>2.1</v>
      </c>
      <c r="Q114" s="55">
        <v>3.1E-2</v>
      </c>
      <c r="R114" s="56">
        <v>0.7</v>
      </c>
      <c r="S114" s="51">
        <v>0</v>
      </c>
      <c r="T114" s="88">
        <v>0</v>
      </c>
    </row>
    <row r="115" spans="1:20" x14ac:dyDescent="0.25">
      <c r="A115" s="41"/>
      <c r="B115" s="114"/>
      <c r="C115" s="114"/>
      <c r="D115" s="115"/>
      <c r="E115" s="114"/>
      <c r="F115" s="41"/>
      <c r="G115" s="41"/>
      <c r="H115" s="41"/>
      <c r="I115" s="41"/>
      <c r="J115" s="41"/>
      <c r="K115" s="114"/>
      <c r="L115" s="116"/>
      <c r="M115" s="41"/>
      <c r="N115" s="75"/>
      <c r="O115" s="41"/>
      <c r="P115" s="41"/>
      <c r="Q115" s="41"/>
      <c r="R115" s="75"/>
      <c r="S115" s="75"/>
      <c r="T115" s="41"/>
    </row>
    <row r="116" spans="1:20" x14ac:dyDescent="0.25">
      <c r="A116" s="113" t="str">
        <f>A23</f>
        <v>HOSPITAL NACIONAL DANIEL A. CARRION</v>
      </c>
      <c r="B116" s="114"/>
      <c r="C116" s="114"/>
      <c r="D116" s="115"/>
      <c r="E116" s="114"/>
      <c r="F116" s="41"/>
      <c r="G116" s="41"/>
      <c r="H116" s="41"/>
      <c r="I116" s="41"/>
      <c r="J116" s="41"/>
      <c r="K116" s="114"/>
      <c r="L116" s="116"/>
      <c r="M116" s="41"/>
      <c r="N116" s="75"/>
      <c r="O116" s="41"/>
      <c r="P116" s="41"/>
      <c r="Q116" s="41"/>
      <c r="R116" s="75"/>
      <c r="S116" s="75"/>
      <c r="T116" s="41"/>
    </row>
    <row r="117" spans="1:20" x14ac:dyDescent="0.25">
      <c r="A117" s="113" t="s">
        <v>75</v>
      </c>
      <c r="B117" s="114"/>
      <c r="C117" s="114"/>
      <c r="D117" s="115"/>
      <c r="E117" s="114"/>
      <c r="F117" s="41"/>
      <c r="G117" s="41"/>
      <c r="H117" s="41"/>
      <c r="I117" s="41"/>
      <c r="J117" s="41"/>
      <c r="K117" s="114"/>
      <c r="L117" s="116"/>
      <c r="M117" s="41"/>
      <c r="N117" s="75"/>
      <c r="O117" s="41"/>
      <c r="P117" s="41"/>
      <c r="Q117" s="41"/>
      <c r="R117" s="75"/>
      <c r="S117" s="75"/>
      <c r="T117" s="41"/>
    </row>
    <row r="118" spans="1:20" x14ac:dyDescent="0.25">
      <c r="A118" s="331" t="s">
        <v>27</v>
      </c>
      <c r="B118" s="114"/>
      <c r="C118" s="114"/>
      <c r="D118" s="115"/>
      <c r="E118" s="114"/>
      <c r="F118" s="41"/>
      <c r="G118" s="41"/>
      <c r="H118" s="41"/>
      <c r="I118" s="41"/>
      <c r="J118" s="41"/>
      <c r="K118" s="114"/>
      <c r="L118" s="116"/>
      <c r="M118" s="41"/>
      <c r="N118" s="75"/>
      <c r="O118" s="41"/>
      <c r="P118" s="41"/>
      <c r="Q118" s="41"/>
      <c r="R118" s="75"/>
      <c r="S118" s="75"/>
      <c r="T118" s="41"/>
    </row>
    <row r="119" spans="1:20" ht="15.75" thickBot="1" x14ac:dyDescent="0.3">
      <c r="A119" s="381" t="s">
        <v>119</v>
      </c>
      <c r="B119" s="114"/>
      <c r="C119" s="114"/>
      <c r="D119" s="115"/>
      <c r="E119" s="114"/>
      <c r="F119" s="41"/>
      <c r="G119" s="41"/>
      <c r="H119" s="41"/>
      <c r="I119" s="41"/>
      <c r="J119" s="41"/>
      <c r="K119" s="114"/>
      <c r="L119" s="116"/>
      <c r="M119" s="41"/>
      <c r="N119" s="75"/>
      <c r="O119" s="41"/>
      <c r="P119" s="41"/>
      <c r="Q119" s="41"/>
      <c r="R119" s="75"/>
      <c r="S119" s="75"/>
      <c r="T119" s="41"/>
    </row>
    <row r="120" spans="1:20" ht="54.75" thickBot="1" x14ac:dyDescent="0.3">
      <c r="A120" s="11" t="s">
        <v>1</v>
      </c>
      <c r="B120" s="12" t="s">
        <v>2</v>
      </c>
      <c r="C120" s="12" t="s">
        <v>3</v>
      </c>
      <c r="D120" s="13" t="s">
        <v>4</v>
      </c>
      <c r="E120" s="14" t="s">
        <v>5</v>
      </c>
      <c r="F120" s="15" t="s">
        <v>6</v>
      </c>
      <c r="G120" s="15" t="s">
        <v>7</v>
      </c>
      <c r="H120" s="15" t="s">
        <v>19</v>
      </c>
      <c r="I120" s="15" t="s">
        <v>20</v>
      </c>
      <c r="J120" s="14" t="s">
        <v>9</v>
      </c>
      <c r="K120" s="14" t="s">
        <v>24</v>
      </c>
      <c r="L120" s="77" t="s">
        <v>22</v>
      </c>
      <c r="M120" s="16" t="s">
        <v>11</v>
      </c>
      <c r="N120" s="17" t="s">
        <v>12</v>
      </c>
      <c r="O120" s="16" t="s">
        <v>13</v>
      </c>
      <c r="P120" s="16" t="s">
        <v>23</v>
      </c>
      <c r="Q120" s="16" t="s">
        <v>47</v>
      </c>
      <c r="R120" s="16" t="s">
        <v>15</v>
      </c>
      <c r="S120" s="16" t="s">
        <v>16</v>
      </c>
      <c r="T120" s="17" t="s">
        <v>17</v>
      </c>
    </row>
    <row r="121" spans="1:20" ht="15.75" thickBot="1" x14ac:dyDescent="0.3">
      <c r="A121" s="351" t="s">
        <v>98</v>
      </c>
      <c r="B121" s="349">
        <v>31</v>
      </c>
      <c r="C121" s="195">
        <v>0</v>
      </c>
      <c r="D121" s="195">
        <v>3</v>
      </c>
      <c r="E121" s="195">
        <v>13</v>
      </c>
      <c r="F121" s="195">
        <v>255</v>
      </c>
      <c r="G121" s="195">
        <v>394</v>
      </c>
      <c r="H121" s="195">
        <v>15</v>
      </c>
      <c r="I121" s="195">
        <v>14</v>
      </c>
      <c r="J121" s="195">
        <v>5</v>
      </c>
      <c r="K121" s="195">
        <v>13</v>
      </c>
      <c r="L121" s="195">
        <v>9</v>
      </c>
      <c r="M121" s="196">
        <v>0.64700000000000002</v>
      </c>
      <c r="N121" s="197">
        <v>0.4</v>
      </c>
      <c r="O121" s="197">
        <v>9.3000000000000007</v>
      </c>
      <c r="P121" s="197">
        <v>1.2</v>
      </c>
      <c r="Q121" s="196">
        <v>0.33300000000000002</v>
      </c>
      <c r="R121" s="198">
        <v>0.5</v>
      </c>
      <c r="S121" s="200">
        <v>2</v>
      </c>
      <c r="T121" s="199">
        <v>0.18181818181818182</v>
      </c>
    </row>
    <row r="122" spans="1:20" ht="15.75" thickBot="1" x14ac:dyDescent="0.3">
      <c r="A122" s="351" t="s">
        <v>99</v>
      </c>
      <c r="B122" s="349">
        <v>28</v>
      </c>
      <c r="C122" s="195">
        <v>1</v>
      </c>
      <c r="D122" s="195">
        <v>4</v>
      </c>
      <c r="E122" s="195">
        <v>12</v>
      </c>
      <c r="F122" s="195">
        <v>284</v>
      </c>
      <c r="G122" s="195">
        <v>334</v>
      </c>
      <c r="H122" s="195">
        <v>26</v>
      </c>
      <c r="I122" s="195">
        <v>6</v>
      </c>
      <c r="J122" s="195">
        <v>0</v>
      </c>
      <c r="K122" s="195">
        <v>35</v>
      </c>
      <c r="L122" s="195">
        <v>21</v>
      </c>
      <c r="M122" s="196">
        <v>0.85</v>
      </c>
      <c r="N122" s="197">
        <v>1.3</v>
      </c>
      <c r="O122" s="197">
        <v>1.9</v>
      </c>
      <c r="P122" s="197">
        <v>2.2000000000000002</v>
      </c>
      <c r="Q122" s="196">
        <v>0</v>
      </c>
      <c r="R122" s="198">
        <v>0.9</v>
      </c>
      <c r="S122" s="200">
        <v>1</v>
      </c>
      <c r="T122" s="199">
        <v>8.3333333333333329E-2</v>
      </c>
    </row>
    <row r="123" spans="1:20" ht="15.75" thickBot="1" x14ac:dyDescent="0.3">
      <c r="A123" s="351" t="s">
        <v>100</v>
      </c>
      <c r="B123" s="349">
        <v>31</v>
      </c>
      <c r="C123" s="18">
        <v>3</v>
      </c>
      <c r="D123" s="18">
        <v>3</v>
      </c>
      <c r="E123" s="18">
        <v>13</v>
      </c>
      <c r="F123" s="18">
        <v>190</v>
      </c>
      <c r="G123" s="18">
        <v>391</v>
      </c>
      <c r="H123" s="18">
        <v>18</v>
      </c>
      <c r="I123" s="18">
        <v>18</v>
      </c>
      <c r="J123" s="18">
        <v>1</v>
      </c>
      <c r="K123" s="18">
        <v>14</v>
      </c>
      <c r="L123" s="18">
        <v>12</v>
      </c>
      <c r="M123" s="21">
        <v>0.48599999999999999</v>
      </c>
      <c r="N123" s="22">
        <v>0.5</v>
      </c>
      <c r="O123" s="22">
        <v>11.2</v>
      </c>
      <c r="P123" s="22">
        <v>1.4</v>
      </c>
      <c r="Q123" s="21">
        <v>5.6000000000000001E-2</v>
      </c>
      <c r="R123" s="37">
        <v>0.6</v>
      </c>
      <c r="S123" s="105">
        <v>3</v>
      </c>
      <c r="T123" s="86">
        <v>0.3</v>
      </c>
    </row>
    <row r="124" spans="1:20" ht="15.75" thickBot="1" x14ac:dyDescent="0.3">
      <c r="A124" s="351" t="s">
        <v>101</v>
      </c>
      <c r="B124" s="353">
        <v>30</v>
      </c>
      <c r="C124" s="18">
        <v>1</v>
      </c>
      <c r="D124" s="18">
        <v>1</v>
      </c>
      <c r="E124" s="18">
        <v>12</v>
      </c>
      <c r="F124" s="18">
        <v>212</v>
      </c>
      <c r="G124" s="18">
        <v>369</v>
      </c>
      <c r="H124" s="18">
        <v>7</v>
      </c>
      <c r="I124" s="18">
        <v>7</v>
      </c>
      <c r="J124" s="18">
        <v>2</v>
      </c>
      <c r="K124" s="18">
        <v>11</v>
      </c>
      <c r="L124" s="18">
        <v>7</v>
      </c>
      <c r="M124" s="21">
        <v>0.57499999999999996</v>
      </c>
      <c r="N124" s="22">
        <v>0.4</v>
      </c>
      <c r="O124" s="22">
        <v>22.4</v>
      </c>
      <c r="P124" s="22">
        <v>0.6</v>
      </c>
      <c r="Q124" s="21">
        <v>0.28599999999999998</v>
      </c>
      <c r="R124" s="37">
        <v>0.2</v>
      </c>
      <c r="S124" s="105">
        <v>1</v>
      </c>
      <c r="T124" s="86">
        <v>8.3333333333333329E-2</v>
      </c>
    </row>
    <row r="125" spans="1:20" ht="15.75" thickBot="1" x14ac:dyDescent="0.3">
      <c r="A125" s="351" t="s">
        <v>102</v>
      </c>
      <c r="B125" s="349">
        <v>31</v>
      </c>
      <c r="C125" s="61">
        <v>2</v>
      </c>
      <c r="D125" s="61">
        <v>2</v>
      </c>
      <c r="E125" s="18">
        <v>14</v>
      </c>
      <c r="F125" s="18">
        <v>205</v>
      </c>
      <c r="G125" s="18">
        <v>420</v>
      </c>
      <c r="H125" s="18">
        <v>7</v>
      </c>
      <c r="I125" s="18">
        <v>7</v>
      </c>
      <c r="J125" s="18">
        <v>0</v>
      </c>
      <c r="K125" s="18">
        <v>2</v>
      </c>
      <c r="L125" s="61">
        <v>2</v>
      </c>
      <c r="M125" s="64">
        <v>0.48799999999999999</v>
      </c>
      <c r="N125" s="63">
        <v>0.1</v>
      </c>
      <c r="O125" s="63">
        <v>30.7</v>
      </c>
      <c r="P125" s="63">
        <v>0.5</v>
      </c>
      <c r="Q125" s="64">
        <v>0</v>
      </c>
      <c r="R125" s="125">
        <v>0.2</v>
      </c>
      <c r="S125" s="126">
        <v>1</v>
      </c>
      <c r="T125" s="86">
        <v>0.14285714285714285</v>
      </c>
    </row>
    <row r="126" spans="1:20" ht="15.75" thickBot="1" x14ac:dyDescent="0.3">
      <c r="A126" s="351" t="s">
        <v>103</v>
      </c>
      <c r="B126" s="349">
        <v>30</v>
      </c>
      <c r="C126" s="18">
        <v>0</v>
      </c>
      <c r="D126" s="18">
        <v>3</v>
      </c>
      <c r="E126" s="18">
        <v>14</v>
      </c>
      <c r="F126" s="18">
        <v>338</v>
      </c>
      <c r="G126" s="18">
        <v>420</v>
      </c>
      <c r="H126" s="18">
        <v>7</v>
      </c>
      <c r="I126" s="18">
        <v>7</v>
      </c>
      <c r="J126" s="18">
        <v>0</v>
      </c>
      <c r="K126" s="18">
        <v>16</v>
      </c>
      <c r="L126" s="18">
        <v>10</v>
      </c>
      <c r="M126" s="21">
        <v>0.80500000000000005</v>
      </c>
      <c r="N126" s="22">
        <v>0.5</v>
      </c>
      <c r="O126" s="22">
        <v>11.7</v>
      </c>
      <c r="P126" s="22">
        <v>0.5</v>
      </c>
      <c r="Q126" s="21">
        <v>0</v>
      </c>
      <c r="R126" s="37">
        <v>0.2</v>
      </c>
      <c r="S126" s="105">
        <v>0</v>
      </c>
      <c r="T126" s="86">
        <v>0</v>
      </c>
    </row>
    <row r="127" spans="1:20" ht="15.75" thickBot="1" x14ac:dyDescent="0.3">
      <c r="A127" s="351" t="s">
        <v>104</v>
      </c>
      <c r="B127" s="349">
        <v>31</v>
      </c>
      <c r="C127" s="18">
        <v>0</v>
      </c>
      <c r="D127" s="18">
        <v>0</v>
      </c>
      <c r="E127" s="18">
        <v>14</v>
      </c>
      <c r="F127" s="18">
        <v>345</v>
      </c>
      <c r="G127" s="18">
        <v>434</v>
      </c>
      <c r="H127" s="18">
        <v>13</v>
      </c>
      <c r="I127" s="18">
        <v>12</v>
      </c>
      <c r="J127" s="18">
        <v>2</v>
      </c>
      <c r="K127" s="18">
        <v>12</v>
      </c>
      <c r="L127" s="18">
        <v>10</v>
      </c>
      <c r="M127" s="21">
        <v>0.79500000000000004</v>
      </c>
      <c r="N127" s="22">
        <v>0.4</v>
      </c>
      <c r="O127" s="22">
        <v>6.8</v>
      </c>
      <c r="P127" s="22">
        <v>0.9</v>
      </c>
      <c r="Q127" s="21">
        <v>0.154</v>
      </c>
      <c r="R127" s="37">
        <v>0.4</v>
      </c>
      <c r="S127" s="105">
        <v>3</v>
      </c>
      <c r="T127" s="86">
        <v>0.25</v>
      </c>
    </row>
    <row r="128" spans="1:20" ht="15.75" thickBot="1" x14ac:dyDescent="0.3">
      <c r="A128" s="351" t="s">
        <v>105</v>
      </c>
      <c r="B128" s="349">
        <v>31</v>
      </c>
      <c r="C128" s="18">
        <v>0</v>
      </c>
      <c r="D128" s="18">
        <v>2</v>
      </c>
      <c r="E128" s="18">
        <v>14</v>
      </c>
      <c r="F128" s="18">
        <v>344</v>
      </c>
      <c r="G128" s="18">
        <v>434</v>
      </c>
      <c r="H128" s="18">
        <v>7</v>
      </c>
      <c r="I128" s="18">
        <v>5</v>
      </c>
      <c r="J128" s="18">
        <v>0</v>
      </c>
      <c r="K128" s="18">
        <v>13</v>
      </c>
      <c r="L128" s="18">
        <v>11</v>
      </c>
      <c r="M128" s="21">
        <v>0.79300000000000004</v>
      </c>
      <c r="N128" s="22">
        <v>0.4</v>
      </c>
      <c r="O128" s="22">
        <v>12.9</v>
      </c>
      <c r="P128" s="22">
        <v>0.5</v>
      </c>
      <c r="Q128" s="21">
        <v>0</v>
      </c>
      <c r="R128" s="37">
        <v>0.2</v>
      </c>
      <c r="S128" s="105">
        <v>1</v>
      </c>
      <c r="T128" s="86">
        <v>0.14285714285714285</v>
      </c>
    </row>
    <row r="129" spans="1:20" ht="15.75" thickBot="1" x14ac:dyDescent="0.3">
      <c r="A129" s="351" t="s">
        <v>106</v>
      </c>
      <c r="B129" s="349">
        <v>30</v>
      </c>
      <c r="C129" s="18">
        <v>0</v>
      </c>
      <c r="D129" s="18">
        <v>0</v>
      </c>
      <c r="E129" s="18">
        <v>14</v>
      </c>
      <c r="F129" s="18">
        <v>404</v>
      </c>
      <c r="G129" s="18">
        <v>420</v>
      </c>
      <c r="H129" s="18">
        <v>13</v>
      </c>
      <c r="I129" s="18">
        <v>12</v>
      </c>
      <c r="J129" s="18">
        <v>3</v>
      </c>
      <c r="K129" s="18">
        <v>10</v>
      </c>
      <c r="L129" s="18">
        <v>10</v>
      </c>
      <c r="M129" s="21">
        <v>0.96199999999999997</v>
      </c>
      <c r="N129" s="22">
        <v>0.3</v>
      </c>
      <c r="O129" s="22">
        <v>1.2</v>
      </c>
      <c r="P129" s="22">
        <v>0.9</v>
      </c>
      <c r="Q129" s="21">
        <v>0.23100000000000001</v>
      </c>
      <c r="R129" s="37">
        <v>0.4</v>
      </c>
      <c r="S129" s="105">
        <v>2</v>
      </c>
      <c r="T129" s="86">
        <v>0.22222222222222221</v>
      </c>
    </row>
    <row r="130" spans="1:20" ht="15.75" thickBot="1" x14ac:dyDescent="0.3">
      <c r="A130" s="351" t="s">
        <v>107</v>
      </c>
      <c r="B130" s="349">
        <v>31</v>
      </c>
      <c r="C130" s="18" t="s">
        <v>44</v>
      </c>
      <c r="D130" s="18" t="s">
        <v>44</v>
      </c>
      <c r="E130" s="18">
        <v>14</v>
      </c>
      <c r="F130" s="18">
        <v>404</v>
      </c>
      <c r="G130" s="18">
        <v>434</v>
      </c>
      <c r="H130" s="18">
        <v>21</v>
      </c>
      <c r="I130" s="18">
        <v>19</v>
      </c>
      <c r="J130" s="18">
        <v>1</v>
      </c>
      <c r="K130" s="18">
        <v>25</v>
      </c>
      <c r="L130" s="18">
        <v>20</v>
      </c>
      <c r="M130" s="21">
        <v>0.93100000000000005</v>
      </c>
      <c r="N130" s="22">
        <v>0.8</v>
      </c>
      <c r="O130" s="22">
        <v>1.4</v>
      </c>
      <c r="P130" s="22">
        <v>1.5</v>
      </c>
      <c r="Q130" s="21">
        <v>4.8000000000000001E-2</v>
      </c>
      <c r="R130" s="37">
        <v>0.7</v>
      </c>
      <c r="S130" s="105"/>
      <c r="T130" s="86">
        <v>0</v>
      </c>
    </row>
    <row r="131" spans="1:20" ht="24" customHeight="1" thickBot="1" x14ac:dyDescent="0.3">
      <c r="A131" s="351" t="s">
        <v>108</v>
      </c>
      <c r="B131" s="349">
        <v>30</v>
      </c>
      <c r="C131" s="18" t="s">
        <v>97</v>
      </c>
      <c r="D131" s="18" t="s">
        <v>4</v>
      </c>
      <c r="E131" s="18"/>
      <c r="F131" s="18"/>
      <c r="G131" s="18"/>
      <c r="H131" s="18"/>
      <c r="I131" s="18"/>
      <c r="J131" s="18"/>
      <c r="K131" s="18"/>
      <c r="L131" s="18">
        <v>0</v>
      </c>
      <c r="M131" s="21"/>
      <c r="N131" s="22"/>
      <c r="O131" s="22"/>
      <c r="P131" s="22"/>
      <c r="Q131" s="21"/>
      <c r="R131" s="37"/>
      <c r="S131" s="105"/>
      <c r="T131" s="86"/>
    </row>
    <row r="132" spans="1:20" ht="15.75" thickBot="1" x14ac:dyDescent="0.3">
      <c r="A132" s="351" t="s">
        <v>109</v>
      </c>
      <c r="B132" s="355">
        <v>31</v>
      </c>
      <c r="C132" s="18">
        <v>31</v>
      </c>
      <c r="D132" s="18">
        <v>1</v>
      </c>
      <c r="E132" s="18"/>
      <c r="F132" s="18"/>
      <c r="G132" s="18"/>
      <c r="H132" s="18"/>
      <c r="I132" s="18"/>
      <c r="J132" s="18"/>
      <c r="K132" s="18"/>
      <c r="L132" s="18">
        <v>0</v>
      </c>
      <c r="M132" s="21"/>
      <c r="N132" s="22"/>
      <c r="O132" s="22"/>
      <c r="P132" s="22"/>
      <c r="Q132" s="21"/>
      <c r="R132" s="37"/>
      <c r="S132" s="105"/>
      <c r="T132" s="86"/>
    </row>
    <row r="133" spans="1:20" ht="15.75" thickBot="1" x14ac:dyDescent="0.3">
      <c r="A133" s="335" t="s">
        <v>114</v>
      </c>
      <c r="B133" s="336">
        <f>SUM(B121:B132)</f>
        <v>365</v>
      </c>
      <c r="C133" s="51">
        <v>38</v>
      </c>
      <c r="D133" s="52">
        <v>9.6052631578947363</v>
      </c>
      <c r="E133" s="53">
        <v>13.4</v>
      </c>
      <c r="F133" s="51">
        <v>2981</v>
      </c>
      <c r="G133" s="51">
        <v>4050</v>
      </c>
      <c r="H133" s="51">
        <v>134</v>
      </c>
      <c r="I133" s="51">
        <v>107</v>
      </c>
      <c r="J133" s="51">
        <v>14</v>
      </c>
      <c r="K133" s="51">
        <v>151</v>
      </c>
      <c r="L133" s="84">
        <v>112</v>
      </c>
      <c r="M133" s="55">
        <v>0.73599999999999999</v>
      </c>
      <c r="N133" s="56">
        <v>0.4</v>
      </c>
      <c r="O133" s="56">
        <v>8</v>
      </c>
      <c r="P133" s="56">
        <v>1</v>
      </c>
      <c r="Q133" s="55">
        <v>0.104</v>
      </c>
      <c r="R133" s="56">
        <v>0.4</v>
      </c>
      <c r="S133" s="51">
        <v>14</v>
      </c>
      <c r="T133" s="88">
        <v>0.13861386138613863</v>
      </c>
    </row>
    <row r="134" spans="1:20" ht="15.75" thickBot="1" x14ac:dyDescent="0.3">
      <c r="A134" s="335" t="s">
        <v>110</v>
      </c>
      <c r="B134" s="336">
        <f>SUM(B121:B123)</f>
        <v>90</v>
      </c>
      <c r="C134" s="51">
        <v>4</v>
      </c>
      <c r="D134" s="52">
        <v>22.5</v>
      </c>
      <c r="E134" s="53">
        <v>12.666666666666666</v>
      </c>
      <c r="F134" s="51">
        <v>729</v>
      </c>
      <c r="G134" s="51">
        <v>1119</v>
      </c>
      <c r="H134" s="51">
        <v>59</v>
      </c>
      <c r="I134" s="51">
        <v>38</v>
      </c>
      <c r="J134" s="51">
        <v>6</v>
      </c>
      <c r="K134" s="51">
        <v>62</v>
      </c>
      <c r="L134" s="84">
        <v>42</v>
      </c>
      <c r="M134" s="55">
        <v>0.65100000000000002</v>
      </c>
      <c r="N134" s="56">
        <v>0.7</v>
      </c>
      <c r="O134" s="56">
        <v>6.6</v>
      </c>
      <c r="P134" s="56">
        <v>1.6</v>
      </c>
      <c r="Q134" s="55">
        <v>0.10199999999999999</v>
      </c>
      <c r="R134" s="56">
        <v>0.7</v>
      </c>
      <c r="S134" s="51">
        <v>6</v>
      </c>
      <c r="T134" s="88">
        <v>0.18181818181818182</v>
      </c>
    </row>
    <row r="135" spans="1:20" ht="15.75" thickBot="1" x14ac:dyDescent="0.3">
      <c r="A135" s="335" t="s">
        <v>111</v>
      </c>
      <c r="B135" s="336">
        <v>91</v>
      </c>
      <c r="C135" s="51">
        <v>3</v>
      </c>
      <c r="D135" s="52">
        <v>30.333333333333332</v>
      </c>
      <c r="E135" s="53">
        <v>13.333333333333334</v>
      </c>
      <c r="F135" s="51">
        <v>755</v>
      </c>
      <c r="G135" s="51">
        <v>1209</v>
      </c>
      <c r="H135" s="51">
        <v>21</v>
      </c>
      <c r="I135" s="51">
        <v>21</v>
      </c>
      <c r="J135" s="51">
        <v>2</v>
      </c>
      <c r="K135" s="51">
        <v>29</v>
      </c>
      <c r="L135" s="84">
        <v>19</v>
      </c>
      <c r="M135" s="55">
        <v>0.624</v>
      </c>
      <c r="N135" s="56">
        <v>0.3</v>
      </c>
      <c r="O135" s="56">
        <v>21.6</v>
      </c>
      <c r="P135" s="56">
        <v>0.5</v>
      </c>
      <c r="Q135" s="55">
        <v>9.5000000000000001E-2</v>
      </c>
      <c r="R135" s="56">
        <v>0.2</v>
      </c>
      <c r="S135" s="51">
        <v>2</v>
      </c>
      <c r="T135" s="88">
        <v>7.6923076923076927E-2</v>
      </c>
    </row>
    <row r="136" spans="1:20" ht="15.75" thickBot="1" x14ac:dyDescent="0.3">
      <c r="A136" s="335" t="s">
        <v>112</v>
      </c>
      <c r="B136" s="336">
        <v>92</v>
      </c>
      <c r="C136" s="51">
        <v>0</v>
      </c>
      <c r="D136" s="52" t="e">
        <v>#DIV/0!</v>
      </c>
      <c r="E136" s="53">
        <v>14</v>
      </c>
      <c r="F136" s="51">
        <v>1093</v>
      </c>
      <c r="G136" s="51">
        <v>1288</v>
      </c>
      <c r="H136" s="51">
        <v>33</v>
      </c>
      <c r="I136" s="51">
        <v>29</v>
      </c>
      <c r="J136" s="51">
        <v>5</v>
      </c>
      <c r="K136" s="51">
        <v>35</v>
      </c>
      <c r="L136" s="84">
        <v>31</v>
      </c>
      <c r="M136" s="55">
        <v>0.84899999999999998</v>
      </c>
      <c r="N136" s="56">
        <v>0.4</v>
      </c>
      <c r="O136" s="56">
        <v>5.9</v>
      </c>
      <c r="P136" s="56">
        <v>0.8</v>
      </c>
      <c r="Q136" s="55">
        <v>0.152</v>
      </c>
      <c r="R136" s="56">
        <v>0.4</v>
      </c>
      <c r="S136" s="51">
        <v>6</v>
      </c>
      <c r="T136" s="88">
        <v>0.21428571428571427</v>
      </c>
    </row>
    <row r="137" spans="1:20" ht="15.75" thickBot="1" x14ac:dyDescent="0.3">
      <c r="A137" s="335" t="s">
        <v>113</v>
      </c>
      <c r="B137" s="336">
        <v>92</v>
      </c>
      <c r="C137" s="51">
        <v>31</v>
      </c>
      <c r="D137" s="52">
        <v>2.967741935483871</v>
      </c>
      <c r="E137" s="53">
        <v>14</v>
      </c>
      <c r="F137" s="51">
        <v>404</v>
      </c>
      <c r="G137" s="51">
        <v>434</v>
      </c>
      <c r="H137" s="51">
        <v>21</v>
      </c>
      <c r="I137" s="51">
        <v>19</v>
      </c>
      <c r="J137" s="51">
        <v>1</v>
      </c>
      <c r="K137" s="51">
        <v>25</v>
      </c>
      <c r="L137" s="84">
        <v>20</v>
      </c>
      <c r="M137" s="55">
        <v>0.93100000000000005</v>
      </c>
      <c r="N137" s="56">
        <v>0.3</v>
      </c>
      <c r="O137" s="56">
        <v>1.4</v>
      </c>
      <c r="P137" s="56">
        <v>1.5</v>
      </c>
      <c r="Q137" s="55">
        <v>4.8000000000000001E-2</v>
      </c>
      <c r="R137" s="56">
        <v>0.2</v>
      </c>
      <c r="S137" s="51">
        <v>0</v>
      </c>
      <c r="T137" s="88">
        <v>0</v>
      </c>
    </row>
    <row r="138" spans="1:20" ht="23.25" customHeight="1" x14ac:dyDescent="0.25">
      <c r="A138" s="401" t="s">
        <v>72</v>
      </c>
      <c r="B138" s="402"/>
      <c r="C138" s="402"/>
      <c r="D138" s="402"/>
      <c r="E138" s="402"/>
      <c r="F138" s="402"/>
    </row>
    <row r="139" spans="1:20" ht="23.25" customHeight="1" x14ac:dyDescent="0.25">
      <c r="A139" s="368"/>
      <c r="B139" s="369"/>
      <c r="C139" s="369"/>
      <c r="D139" s="369"/>
      <c r="E139" s="369"/>
      <c r="F139" s="369"/>
    </row>
    <row r="140" spans="1:20" ht="23.25" customHeight="1" x14ac:dyDescent="0.25">
      <c r="A140" s="113" t="str">
        <f>A47</f>
        <v>INDICADORES DE HOSPITALIZACION</v>
      </c>
      <c r="B140" s="114"/>
      <c r="C140" s="114"/>
      <c r="D140" s="115"/>
      <c r="E140" s="114"/>
      <c r="F140" s="41"/>
    </row>
    <row r="141" spans="1:20" ht="23.25" customHeight="1" x14ac:dyDescent="0.25">
      <c r="A141" s="113" t="s">
        <v>75</v>
      </c>
      <c r="B141" s="114"/>
      <c r="C141" s="114"/>
      <c r="D141" s="115"/>
      <c r="E141" s="114"/>
      <c r="F141" s="41"/>
    </row>
    <row r="142" spans="1:20" ht="23.25" customHeight="1" x14ac:dyDescent="0.25">
      <c r="A142" s="331" t="s">
        <v>147</v>
      </c>
      <c r="B142" s="114"/>
      <c r="C142" s="114"/>
      <c r="D142" s="115"/>
      <c r="E142" s="114"/>
      <c r="F142" s="41"/>
    </row>
    <row r="143" spans="1:20" ht="15.75" thickBot="1" x14ac:dyDescent="0.3">
      <c r="A143" s="381" t="s">
        <v>119</v>
      </c>
    </row>
    <row r="144" spans="1:20" ht="54.75" thickBot="1" x14ac:dyDescent="0.3">
      <c r="A144" s="11" t="s">
        <v>1</v>
      </c>
      <c r="B144" s="12" t="s">
        <v>2</v>
      </c>
      <c r="C144" s="12" t="s">
        <v>3</v>
      </c>
      <c r="D144" s="13" t="s">
        <v>4</v>
      </c>
      <c r="E144" s="14" t="s">
        <v>5</v>
      </c>
      <c r="F144" s="15" t="s">
        <v>6</v>
      </c>
      <c r="G144" s="15" t="s">
        <v>7</v>
      </c>
      <c r="H144" s="15" t="s">
        <v>19</v>
      </c>
      <c r="I144" s="15" t="s">
        <v>20</v>
      </c>
      <c r="J144" s="14" t="s">
        <v>9</v>
      </c>
      <c r="K144" s="14" t="s">
        <v>24</v>
      </c>
      <c r="L144" s="77" t="s">
        <v>22</v>
      </c>
      <c r="M144" s="16" t="s">
        <v>11</v>
      </c>
      <c r="N144" s="17" t="s">
        <v>12</v>
      </c>
      <c r="O144" s="16" t="s">
        <v>13</v>
      </c>
      <c r="P144" s="16" t="s">
        <v>23</v>
      </c>
      <c r="Q144" s="16" t="s">
        <v>47</v>
      </c>
      <c r="R144" s="16" t="s">
        <v>15</v>
      </c>
    </row>
    <row r="145" spans="1:18" ht="15.75" thickBot="1" x14ac:dyDescent="0.3">
      <c r="A145" s="351" t="s">
        <v>98</v>
      </c>
      <c r="B145" s="349">
        <v>31</v>
      </c>
      <c r="C145" s="309">
        <v>30</v>
      </c>
      <c r="D145" s="309">
        <v>1</v>
      </c>
      <c r="E145" s="309">
        <v>18</v>
      </c>
      <c r="F145" s="309">
        <v>658</v>
      </c>
      <c r="G145" s="309">
        <v>558</v>
      </c>
      <c r="H145" s="309">
        <v>59</v>
      </c>
      <c r="I145" s="309">
        <v>40</v>
      </c>
      <c r="J145" s="309">
        <v>9</v>
      </c>
      <c r="K145" s="309">
        <v>64</v>
      </c>
      <c r="L145" s="309">
        <v>44</v>
      </c>
      <c r="M145" s="310">
        <v>1.179</v>
      </c>
      <c r="N145" s="311">
        <v>2.1</v>
      </c>
      <c r="O145" s="311">
        <v>0</v>
      </c>
      <c r="P145" s="311">
        <v>3.3</v>
      </c>
      <c r="Q145" s="310">
        <v>0.153</v>
      </c>
      <c r="R145" s="255">
        <v>1.9</v>
      </c>
    </row>
    <row r="146" spans="1:18" ht="15.75" thickBot="1" x14ac:dyDescent="0.3">
      <c r="A146" s="351" t="s">
        <v>99</v>
      </c>
      <c r="B146" s="349">
        <v>28</v>
      </c>
      <c r="C146" s="309">
        <v>31</v>
      </c>
      <c r="D146" s="309">
        <v>1</v>
      </c>
      <c r="E146" s="309">
        <v>17</v>
      </c>
      <c r="F146" s="309">
        <v>506</v>
      </c>
      <c r="G146" s="309">
        <v>506</v>
      </c>
      <c r="H146" s="309">
        <v>46</v>
      </c>
      <c r="I146" s="309">
        <v>34</v>
      </c>
      <c r="J146" s="309">
        <v>8</v>
      </c>
      <c r="K146" s="309">
        <v>45</v>
      </c>
      <c r="L146" s="309">
        <v>37</v>
      </c>
      <c r="M146" s="310">
        <v>1</v>
      </c>
      <c r="N146" s="311">
        <v>1.6</v>
      </c>
      <c r="O146" s="311">
        <v>0</v>
      </c>
      <c r="P146" s="311">
        <v>2.7</v>
      </c>
      <c r="Q146" s="310">
        <v>0.17399999999999999</v>
      </c>
      <c r="R146" s="255">
        <v>1.6</v>
      </c>
    </row>
    <row r="147" spans="1:18" ht="15.75" thickBot="1" x14ac:dyDescent="0.3">
      <c r="A147" s="351" t="s">
        <v>100</v>
      </c>
      <c r="B147" s="349">
        <v>31</v>
      </c>
      <c r="C147" s="18" t="e">
        <v>#REF!</v>
      </c>
      <c r="D147" s="18">
        <v>0</v>
      </c>
      <c r="E147" s="18">
        <v>18</v>
      </c>
      <c r="F147" s="18">
        <v>521</v>
      </c>
      <c r="G147" s="18">
        <v>558</v>
      </c>
      <c r="H147" s="18">
        <v>47</v>
      </c>
      <c r="I147" s="18">
        <v>39</v>
      </c>
      <c r="J147" s="18">
        <v>3</v>
      </c>
      <c r="K147" s="18">
        <v>45</v>
      </c>
      <c r="L147" s="18">
        <v>40</v>
      </c>
      <c r="M147" s="21">
        <v>0.93400000000000005</v>
      </c>
      <c r="N147" s="22">
        <v>1.5</v>
      </c>
      <c r="O147" s="22">
        <v>0.8</v>
      </c>
      <c r="P147" s="22">
        <v>2.6</v>
      </c>
      <c r="Q147" s="21">
        <v>6.4000000000000001E-2</v>
      </c>
      <c r="R147" s="37">
        <v>1.5</v>
      </c>
    </row>
    <row r="148" spans="1:18" ht="15.75" thickBot="1" x14ac:dyDescent="0.3">
      <c r="A148" s="351" t="s">
        <v>101</v>
      </c>
      <c r="B148" s="353">
        <v>30</v>
      </c>
      <c r="C148" s="18" t="e">
        <v>#REF!</v>
      </c>
      <c r="D148" s="18" t="e">
        <v>#REF!</v>
      </c>
      <c r="E148" s="18">
        <v>18</v>
      </c>
      <c r="F148" s="18">
        <v>563</v>
      </c>
      <c r="G148" s="18">
        <v>540</v>
      </c>
      <c r="H148" s="18">
        <v>40</v>
      </c>
      <c r="I148" s="18">
        <v>32</v>
      </c>
      <c r="J148" s="18">
        <v>6</v>
      </c>
      <c r="K148" s="18">
        <v>39</v>
      </c>
      <c r="L148" s="18">
        <v>36</v>
      </c>
      <c r="M148" s="21">
        <v>1.0429999999999999</v>
      </c>
      <c r="N148" s="22">
        <v>1.3</v>
      </c>
      <c r="O148" s="22">
        <v>0</v>
      </c>
      <c r="P148" s="22">
        <v>2.2000000000000002</v>
      </c>
      <c r="Q148" s="21">
        <v>0.15</v>
      </c>
      <c r="R148" s="37">
        <v>1.3</v>
      </c>
    </row>
    <row r="149" spans="1:18" ht="15.75" thickBot="1" x14ac:dyDescent="0.3">
      <c r="A149" s="351" t="s">
        <v>102</v>
      </c>
      <c r="B149" s="349">
        <v>31</v>
      </c>
      <c r="C149" s="61">
        <v>0</v>
      </c>
      <c r="D149" s="61">
        <v>0</v>
      </c>
      <c r="E149" s="18">
        <v>18</v>
      </c>
      <c r="F149" s="18">
        <v>355</v>
      </c>
      <c r="G149" s="18">
        <v>558</v>
      </c>
      <c r="H149" s="18">
        <v>37</v>
      </c>
      <c r="I149" s="18">
        <v>36</v>
      </c>
      <c r="J149" s="18">
        <v>5</v>
      </c>
      <c r="K149" s="18">
        <v>35</v>
      </c>
      <c r="L149" s="61">
        <v>30</v>
      </c>
      <c r="M149" s="64">
        <v>0.63600000000000001</v>
      </c>
      <c r="N149" s="63">
        <v>1.1000000000000001</v>
      </c>
      <c r="O149" s="63">
        <v>5.5</v>
      </c>
      <c r="P149" s="63">
        <v>2.1</v>
      </c>
      <c r="Q149" s="64">
        <v>0.13500000000000001</v>
      </c>
      <c r="R149" s="125">
        <v>1.2</v>
      </c>
    </row>
    <row r="150" spans="1:18" ht="15.75" thickBot="1" x14ac:dyDescent="0.3">
      <c r="A150" s="351" t="s">
        <v>103</v>
      </c>
      <c r="B150" s="349">
        <v>30</v>
      </c>
      <c r="C150" s="18">
        <v>1</v>
      </c>
      <c r="D150" s="18">
        <v>2</v>
      </c>
      <c r="E150" s="18">
        <v>18</v>
      </c>
      <c r="F150" s="18">
        <v>389</v>
      </c>
      <c r="G150" s="18">
        <v>540</v>
      </c>
      <c r="H150" s="18">
        <v>41</v>
      </c>
      <c r="I150" s="18">
        <v>27</v>
      </c>
      <c r="J150" s="18">
        <v>3</v>
      </c>
      <c r="K150" s="18">
        <v>40</v>
      </c>
      <c r="L150" s="18">
        <v>33</v>
      </c>
      <c r="M150" s="21">
        <v>0.72</v>
      </c>
      <c r="N150" s="22">
        <v>1.3</v>
      </c>
      <c r="O150" s="22">
        <v>3.7</v>
      </c>
      <c r="P150" s="22">
        <v>2.2999999999999998</v>
      </c>
      <c r="Q150" s="21">
        <v>7.2999999999999995E-2</v>
      </c>
      <c r="R150" s="37">
        <v>1.4</v>
      </c>
    </row>
    <row r="151" spans="1:18" ht="18" customHeight="1" thickBot="1" x14ac:dyDescent="0.3">
      <c r="A151" s="351" t="s">
        <v>104</v>
      </c>
      <c r="B151" s="349">
        <v>31</v>
      </c>
      <c r="C151" s="18">
        <v>0</v>
      </c>
      <c r="D151" s="18">
        <v>2</v>
      </c>
      <c r="E151" s="18">
        <v>18</v>
      </c>
      <c r="F151" s="18">
        <v>433</v>
      </c>
      <c r="G151" s="18">
        <v>558</v>
      </c>
      <c r="H151" s="18">
        <v>21</v>
      </c>
      <c r="I151" s="18">
        <v>19</v>
      </c>
      <c r="J151" s="18">
        <v>0</v>
      </c>
      <c r="K151" s="18">
        <v>20</v>
      </c>
      <c r="L151" s="18">
        <v>17</v>
      </c>
      <c r="M151" s="21">
        <v>0.77600000000000002</v>
      </c>
      <c r="N151" s="22">
        <v>0.6</v>
      </c>
      <c r="O151" s="22">
        <v>6</v>
      </c>
      <c r="P151" s="22">
        <v>1.2</v>
      </c>
      <c r="Q151" s="21">
        <v>0</v>
      </c>
      <c r="R151" s="37">
        <v>0.7</v>
      </c>
    </row>
    <row r="152" spans="1:18" ht="15.75" thickBot="1" x14ac:dyDescent="0.3">
      <c r="A152" s="351" t="s">
        <v>105</v>
      </c>
      <c r="B152" s="349">
        <v>31</v>
      </c>
      <c r="C152" s="18">
        <v>0</v>
      </c>
      <c r="D152" s="18">
        <v>4</v>
      </c>
      <c r="E152" s="18">
        <v>18</v>
      </c>
      <c r="F152" s="18">
        <v>549</v>
      </c>
      <c r="G152" s="18">
        <v>558</v>
      </c>
      <c r="H152" s="18">
        <v>22</v>
      </c>
      <c r="I152" s="18">
        <v>18</v>
      </c>
      <c r="J152" s="18">
        <v>1</v>
      </c>
      <c r="K152" s="18">
        <v>30</v>
      </c>
      <c r="L152" s="18">
        <v>27</v>
      </c>
      <c r="M152" s="21">
        <v>0.98399999999999999</v>
      </c>
      <c r="N152" s="22">
        <v>1</v>
      </c>
      <c r="O152" s="22">
        <v>0.4</v>
      </c>
      <c r="P152" s="22">
        <v>1.2</v>
      </c>
      <c r="Q152" s="21">
        <v>4.4999999999999998E-2</v>
      </c>
      <c r="R152" s="37">
        <v>0.7</v>
      </c>
    </row>
    <row r="153" spans="1:18" ht="15.75" thickBot="1" x14ac:dyDescent="0.3">
      <c r="A153" s="351" t="s">
        <v>106</v>
      </c>
      <c r="B153" s="349">
        <v>30</v>
      </c>
      <c r="C153" s="18">
        <v>1</v>
      </c>
      <c r="D153" s="18">
        <v>2</v>
      </c>
      <c r="E153" s="18">
        <v>18</v>
      </c>
      <c r="F153" s="18">
        <v>596</v>
      </c>
      <c r="G153" s="18">
        <v>540</v>
      </c>
      <c r="H153" s="18">
        <v>34</v>
      </c>
      <c r="I153" s="18">
        <v>26</v>
      </c>
      <c r="J153" s="18">
        <v>5</v>
      </c>
      <c r="K153" s="18">
        <v>38</v>
      </c>
      <c r="L153" s="18">
        <v>32</v>
      </c>
      <c r="M153" s="21">
        <v>1.1040000000000001</v>
      </c>
      <c r="N153" s="22">
        <v>1.3</v>
      </c>
      <c r="O153" s="22">
        <v>0</v>
      </c>
      <c r="P153" s="22">
        <v>1.9</v>
      </c>
      <c r="Q153" s="21">
        <v>0.14699999999999999</v>
      </c>
      <c r="R153" s="37">
        <v>1.1000000000000001</v>
      </c>
    </row>
    <row r="154" spans="1:18" ht="15.75" thickBot="1" x14ac:dyDescent="0.3">
      <c r="A154" s="351" t="s">
        <v>107</v>
      </c>
      <c r="B154" s="349">
        <v>31</v>
      </c>
      <c r="C154" s="18">
        <v>0</v>
      </c>
      <c r="D154" s="18">
        <v>5</v>
      </c>
      <c r="E154" s="18">
        <v>18</v>
      </c>
      <c r="F154" s="18">
        <v>415</v>
      </c>
      <c r="G154" s="18">
        <v>558</v>
      </c>
      <c r="H154" s="18">
        <v>35</v>
      </c>
      <c r="I154" s="18">
        <v>23</v>
      </c>
      <c r="J154" s="18">
        <v>2</v>
      </c>
      <c r="K154" s="18">
        <v>34</v>
      </c>
      <c r="L154" s="18">
        <v>17</v>
      </c>
      <c r="M154" s="21">
        <v>0.74399999999999999</v>
      </c>
      <c r="N154" s="22">
        <v>1.1000000000000001</v>
      </c>
      <c r="O154" s="22">
        <v>4.0999999999999996</v>
      </c>
      <c r="P154" s="22">
        <v>1.9</v>
      </c>
      <c r="Q154" s="21">
        <v>5.7000000000000002E-2</v>
      </c>
      <c r="R154" s="37">
        <v>1.1000000000000001</v>
      </c>
    </row>
    <row r="155" spans="1:18" ht="15.75" thickBot="1" x14ac:dyDescent="0.3">
      <c r="A155" s="351" t="s">
        <v>108</v>
      </c>
      <c r="B155" s="349">
        <v>30</v>
      </c>
      <c r="C155" s="18">
        <v>0</v>
      </c>
      <c r="D155" s="18">
        <v>1</v>
      </c>
      <c r="E155" s="18"/>
      <c r="F155" s="18"/>
      <c r="G155" s="18"/>
      <c r="H155" s="18"/>
      <c r="I155" s="18"/>
      <c r="J155" s="18"/>
      <c r="K155" s="18"/>
      <c r="L155" s="18">
        <v>0</v>
      </c>
      <c r="M155" s="21"/>
      <c r="N155" s="22"/>
      <c r="O155" s="22"/>
      <c r="P155" s="22"/>
      <c r="Q155" s="21"/>
      <c r="R155" s="37"/>
    </row>
    <row r="156" spans="1:18" ht="15.75" thickBot="1" x14ac:dyDescent="0.3">
      <c r="A156" s="351" t="s">
        <v>109</v>
      </c>
      <c r="B156" s="355">
        <v>31</v>
      </c>
      <c r="C156" s="18">
        <v>0</v>
      </c>
      <c r="D156" s="18">
        <v>0</v>
      </c>
      <c r="E156" s="18"/>
      <c r="F156" s="18"/>
      <c r="G156" s="18"/>
      <c r="H156" s="18"/>
      <c r="I156" s="18"/>
      <c r="J156" s="18"/>
      <c r="K156" s="18"/>
      <c r="L156" s="18">
        <v>0</v>
      </c>
      <c r="M156" s="21"/>
      <c r="N156" s="22"/>
      <c r="O156" s="22"/>
      <c r="P156" s="22"/>
      <c r="Q156" s="21"/>
      <c r="R156" s="37"/>
    </row>
    <row r="157" spans="1:18" ht="15.75" thickBot="1" x14ac:dyDescent="0.3">
      <c r="A157" s="335" t="s">
        <v>114</v>
      </c>
      <c r="B157" s="336">
        <f>SUM(B145:B156)</f>
        <v>365</v>
      </c>
      <c r="C157" s="51" t="e">
        <v>#REF!</v>
      </c>
      <c r="D157" s="52" t="e">
        <v>#REF!</v>
      </c>
      <c r="E157" s="53">
        <v>17.899999999999999</v>
      </c>
      <c r="F157" s="51">
        <v>4985</v>
      </c>
      <c r="G157" s="51">
        <v>5474</v>
      </c>
      <c r="H157" s="51">
        <v>382</v>
      </c>
      <c r="I157" s="51">
        <v>294</v>
      </c>
      <c r="J157" s="51">
        <v>42</v>
      </c>
      <c r="K157" s="51">
        <v>390</v>
      </c>
      <c r="L157" s="84">
        <v>313</v>
      </c>
      <c r="M157" s="55">
        <v>0.91100000000000003</v>
      </c>
      <c r="N157" s="56">
        <v>1.1000000000000001</v>
      </c>
      <c r="O157" s="56">
        <v>1.3</v>
      </c>
      <c r="P157" s="56">
        <v>2.1</v>
      </c>
      <c r="Q157" s="55">
        <v>0.11</v>
      </c>
      <c r="R157" s="56">
        <v>1</v>
      </c>
    </row>
    <row r="158" spans="1:18" ht="15.75" thickBot="1" x14ac:dyDescent="0.3">
      <c r="A158" s="335" t="s">
        <v>110</v>
      </c>
      <c r="B158" s="336">
        <f>SUM(B145:B147)</f>
        <v>90</v>
      </c>
      <c r="C158" s="51" t="e">
        <v>#REF!</v>
      </c>
      <c r="D158" s="52" t="e">
        <v>#REF!</v>
      </c>
      <c r="E158" s="53">
        <v>17.666666666666668</v>
      </c>
      <c r="F158" s="51">
        <v>1685</v>
      </c>
      <c r="G158" s="51">
        <v>1622</v>
      </c>
      <c r="H158" s="51">
        <v>152</v>
      </c>
      <c r="I158" s="51">
        <v>113</v>
      </c>
      <c r="J158" s="51">
        <v>20</v>
      </c>
      <c r="K158" s="51">
        <v>154</v>
      </c>
      <c r="L158" s="84">
        <v>121</v>
      </c>
      <c r="M158" s="55">
        <v>1.0389999999999999</v>
      </c>
      <c r="N158" s="56">
        <v>1.7</v>
      </c>
      <c r="O158" s="56">
        <v>0</v>
      </c>
      <c r="P158" s="56">
        <v>2.9</v>
      </c>
      <c r="Q158" s="55">
        <v>0.13200000000000001</v>
      </c>
      <c r="R158" s="56">
        <v>1.7</v>
      </c>
    </row>
    <row r="159" spans="1:18" ht="15.75" thickBot="1" x14ac:dyDescent="0.3">
      <c r="A159" s="335" t="s">
        <v>111</v>
      </c>
      <c r="B159" s="336">
        <v>91</v>
      </c>
      <c r="C159" s="51" t="e">
        <v>#REF!</v>
      </c>
      <c r="D159" s="52" t="e">
        <v>#REF!</v>
      </c>
      <c r="E159" s="53">
        <v>18</v>
      </c>
      <c r="F159" s="51">
        <v>1307</v>
      </c>
      <c r="G159" s="51">
        <v>1638</v>
      </c>
      <c r="H159" s="51">
        <v>118</v>
      </c>
      <c r="I159" s="51">
        <v>95</v>
      </c>
      <c r="J159" s="51">
        <v>14</v>
      </c>
      <c r="K159" s="51">
        <v>114</v>
      </c>
      <c r="L159" s="84">
        <v>99</v>
      </c>
      <c r="M159" s="55">
        <v>0.79800000000000004</v>
      </c>
      <c r="N159" s="56">
        <v>1.3</v>
      </c>
      <c r="O159" s="56">
        <v>2.8</v>
      </c>
      <c r="P159" s="56">
        <v>2.2000000000000002</v>
      </c>
      <c r="Q159" s="55">
        <v>0.11899999999999999</v>
      </c>
      <c r="R159" s="56">
        <v>1.3</v>
      </c>
    </row>
    <row r="160" spans="1:18" ht="15.75" thickBot="1" x14ac:dyDescent="0.3">
      <c r="A160" s="335" t="s">
        <v>112</v>
      </c>
      <c r="B160" s="336">
        <v>92</v>
      </c>
      <c r="C160" s="51">
        <v>1</v>
      </c>
      <c r="D160" s="52">
        <v>92</v>
      </c>
      <c r="E160" s="53">
        <v>18</v>
      </c>
      <c r="F160" s="51">
        <v>1578</v>
      </c>
      <c r="G160" s="51">
        <v>1656</v>
      </c>
      <c r="H160" s="51">
        <v>77</v>
      </c>
      <c r="I160" s="51">
        <v>63</v>
      </c>
      <c r="J160" s="51">
        <v>6</v>
      </c>
      <c r="K160" s="51">
        <v>88</v>
      </c>
      <c r="L160" s="84">
        <v>76</v>
      </c>
      <c r="M160" s="55">
        <v>0.95299999999999996</v>
      </c>
      <c r="N160" s="56">
        <v>1</v>
      </c>
      <c r="O160" s="56">
        <v>1</v>
      </c>
      <c r="P160" s="56">
        <v>1.4</v>
      </c>
      <c r="Q160" s="55">
        <v>7.8E-2</v>
      </c>
      <c r="R160" s="56">
        <v>0.8</v>
      </c>
    </row>
    <row r="161" spans="1:18" ht="15.75" thickBot="1" x14ac:dyDescent="0.3">
      <c r="A161" s="335" t="s">
        <v>113</v>
      </c>
      <c r="B161" s="336">
        <v>92</v>
      </c>
      <c r="C161" s="51">
        <v>0</v>
      </c>
      <c r="D161" s="52" t="e">
        <v>#DIV/0!</v>
      </c>
      <c r="E161" s="53">
        <v>18</v>
      </c>
      <c r="F161" s="51">
        <v>415</v>
      </c>
      <c r="G161" s="51">
        <v>558</v>
      </c>
      <c r="H161" s="51">
        <v>35</v>
      </c>
      <c r="I161" s="51">
        <v>23</v>
      </c>
      <c r="J161" s="51">
        <v>2</v>
      </c>
      <c r="K161" s="51">
        <v>34</v>
      </c>
      <c r="L161" s="84">
        <v>17</v>
      </c>
      <c r="M161" s="55">
        <v>0.74399999999999999</v>
      </c>
      <c r="N161" s="56">
        <v>0.4</v>
      </c>
      <c r="O161" s="56">
        <v>4.0999999999999996</v>
      </c>
      <c r="P161" s="56">
        <v>1.9</v>
      </c>
      <c r="Q161" s="55">
        <v>5.7000000000000002E-2</v>
      </c>
      <c r="R161" s="56">
        <v>0.4</v>
      </c>
    </row>
    <row r="162" spans="1:18" x14ac:dyDescent="0.25">
      <c r="A162" s="401" t="s">
        <v>72</v>
      </c>
      <c r="B162" s="402"/>
      <c r="C162" s="402"/>
      <c r="D162" s="402"/>
      <c r="E162" s="402"/>
      <c r="F162" s="402"/>
    </row>
    <row r="165" spans="1:18" x14ac:dyDescent="0.25">
      <c r="B165" s="114" t="s">
        <v>145</v>
      </c>
      <c r="C165" s="114"/>
      <c r="D165" s="115"/>
      <c r="E165" s="114"/>
    </row>
    <row r="166" spans="1:18" ht="15.75" thickBot="1" x14ac:dyDescent="0.3">
      <c r="B166" s="381" t="s">
        <v>119</v>
      </c>
    </row>
    <row r="167" spans="1:18" ht="54.75" thickBot="1" x14ac:dyDescent="0.3">
      <c r="A167" s="11" t="s">
        <v>1</v>
      </c>
      <c r="B167" s="12" t="s">
        <v>2</v>
      </c>
      <c r="C167" s="12" t="s">
        <v>3</v>
      </c>
      <c r="D167" s="13" t="s">
        <v>4</v>
      </c>
      <c r="E167" s="14" t="s">
        <v>5</v>
      </c>
      <c r="F167" s="15" t="s">
        <v>6</v>
      </c>
      <c r="G167" s="15" t="s">
        <v>7</v>
      </c>
      <c r="H167" s="15" t="s">
        <v>19</v>
      </c>
      <c r="I167" s="378" t="s">
        <v>20</v>
      </c>
      <c r="J167" s="14" t="s">
        <v>9</v>
      </c>
      <c r="K167" s="14" t="s">
        <v>24</v>
      </c>
      <c r="L167" s="77" t="s">
        <v>22</v>
      </c>
      <c r="M167" s="16" t="s">
        <v>11</v>
      </c>
      <c r="N167" s="17" t="s">
        <v>12</v>
      </c>
      <c r="O167" s="16" t="s">
        <v>13</v>
      </c>
      <c r="P167" s="16" t="s">
        <v>23</v>
      </c>
      <c r="Q167" s="16" t="s">
        <v>47</v>
      </c>
      <c r="R167" s="16" t="s">
        <v>15</v>
      </c>
    </row>
    <row r="168" spans="1:18" ht="15.75" thickBot="1" x14ac:dyDescent="0.3">
      <c r="A168" s="36" t="s">
        <v>128</v>
      </c>
      <c r="B168" s="349">
        <v>31</v>
      </c>
      <c r="C168" s="18">
        <f xml:space="preserve"> [2]CENSOS2012!E7118</f>
        <v>0</v>
      </c>
      <c r="D168" s="18">
        <f xml:space="preserve"> [2]CENSOS2012!F7118</f>
        <v>0</v>
      </c>
      <c r="E168" s="18" t="s">
        <v>48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1" t="s">
        <v>48</v>
      </c>
      <c r="N168" s="22" t="s">
        <v>48</v>
      </c>
      <c r="O168" s="22" t="s">
        <v>48</v>
      </c>
      <c r="P168" s="22" t="s">
        <v>48</v>
      </c>
      <c r="Q168" s="21" t="s">
        <v>48</v>
      </c>
      <c r="R168" s="22" t="s">
        <v>48</v>
      </c>
    </row>
    <row r="169" spans="1:18" ht="15.75" thickBot="1" x14ac:dyDescent="0.3">
      <c r="A169" s="23" t="s">
        <v>129</v>
      </c>
      <c r="B169" s="349">
        <v>28</v>
      </c>
      <c r="C169" s="18"/>
      <c r="D169" s="18"/>
      <c r="E169" s="18">
        <v>14</v>
      </c>
      <c r="F169" s="18">
        <v>165</v>
      </c>
      <c r="G169" s="18">
        <v>320</v>
      </c>
      <c r="H169" s="18">
        <v>41</v>
      </c>
      <c r="I169" s="18">
        <v>21</v>
      </c>
      <c r="J169" s="18">
        <v>4</v>
      </c>
      <c r="K169" s="18">
        <v>48</v>
      </c>
      <c r="L169" s="18">
        <v>25</v>
      </c>
      <c r="M169" s="21">
        <v>0.51600000000000001</v>
      </c>
      <c r="N169" s="22">
        <v>1.7</v>
      </c>
      <c r="O169" s="22">
        <v>3.8</v>
      </c>
      <c r="P169" s="22">
        <v>2.9</v>
      </c>
      <c r="Q169" s="21">
        <v>9.8000000000000004E-2</v>
      </c>
      <c r="R169" s="22">
        <v>1.5</v>
      </c>
    </row>
    <row r="170" spans="1:18" ht="15.75" thickBot="1" x14ac:dyDescent="0.3">
      <c r="A170" s="23" t="s">
        <v>130</v>
      </c>
      <c r="B170" s="349">
        <v>31</v>
      </c>
      <c r="C170" s="18"/>
      <c r="D170" s="18"/>
      <c r="E170" s="18">
        <v>14</v>
      </c>
      <c r="F170" s="18">
        <v>315</v>
      </c>
      <c r="G170" s="18">
        <v>434</v>
      </c>
      <c r="H170" s="18">
        <v>38</v>
      </c>
      <c r="I170" s="18">
        <v>38</v>
      </c>
      <c r="J170" s="18">
        <v>4</v>
      </c>
      <c r="K170" s="18">
        <v>40</v>
      </c>
      <c r="L170" s="18">
        <v>33</v>
      </c>
      <c r="M170" s="21">
        <v>0.72599999999999998</v>
      </c>
      <c r="N170" s="22">
        <v>1.3</v>
      </c>
      <c r="O170" s="22">
        <v>3.1</v>
      </c>
      <c r="P170" s="22">
        <v>2.7</v>
      </c>
      <c r="Q170" s="21">
        <v>0.105</v>
      </c>
      <c r="R170" s="22">
        <v>1.2</v>
      </c>
    </row>
    <row r="171" spans="1:18" ht="15.75" thickBot="1" x14ac:dyDescent="0.3">
      <c r="A171" s="23" t="s">
        <v>131</v>
      </c>
      <c r="B171" s="353">
        <v>30</v>
      </c>
      <c r="C171" s="18"/>
      <c r="D171" s="18"/>
      <c r="E171" s="18">
        <v>14</v>
      </c>
      <c r="F171" s="18">
        <v>278</v>
      </c>
      <c r="G171" s="18">
        <v>420</v>
      </c>
      <c r="H171" s="18">
        <v>42</v>
      </c>
      <c r="I171" s="18">
        <v>41</v>
      </c>
      <c r="J171" s="18">
        <v>8</v>
      </c>
      <c r="K171" s="18">
        <v>32</v>
      </c>
      <c r="L171" s="18">
        <v>27</v>
      </c>
      <c r="M171" s="21">
        <v>0.66200000000000003</v>
      </c>
      <c r="N171" s="22">
        <v>1.1000000000000001</v>
      </c>
      <c r="O171" s="22">
        <v>3.4</v>
      </c>
      <c r="P171" s="22">
        <v>3</v>
      </c>
      <c r="Q171" s="21">
        <v>0.19</v>
      </c>
      <c r="R171" s="22">
        <v>1.4</v>
      </c>
    </row>
    <row r="172" spans="1:18" ht="15.75" thickBot="1" x14ac:dyDescent="0.3">
      <c r="A172" s="59" t="s">
        <v>132</v>
      </c>
      <c r="B172" s="349">
        <v>31</v>
      </c>
      <c r="C172" s="18"/>
      <c r="D172" s="18"/>
      <c r="E172" s="18">
        <v>14</v>
      </c>
      <c r="F172" s="18">
        <v>56</v>
      </c>
      <c r="G172" s="18">
        <v>154</v>
      </c>
      <c r="H172" s="18">
        <v>21</v>
      </c>
      <c r="I172" s="18">
        <v>17</v>
      </c>
      <c r="J172" s="18">
        <v>2</v>
      </c>
      <c r="K172" s="18">
        <v>17</v>
      </c>
      <c r="L172" s="18">
        <v>14</v>
      </c>
      <c r="M172" s="21">
        <v>0.36399999999999999</v>
      </c>
      <c r="N172" s="22">
        <v>0.5</v>
      </c>
      <c r="O172" s="22">
        <v>4.7</v>
      </c>
      <c r="P172" s="22">
        <v>1.5</v>
      </c>
      <c r="Q172" s="21">
        <v>9.5000000000000001E-2</v>
      </c>
      <c r="R172" s="22">
        <v>0.7</v>
      </c>
    </row>
    <row r="173" spans="1:18" ht="15.75" thickBot="1" x14ac:dyDescent="0.3">
      <c r="A173" s="23" t="s">
        <v>133</v>
      </c>
      <c r="B173" s="349">
        <v>30</v>
      </c>
      <c r="C173" s="18"/>
      <c r="D173" s="18"/>
      <c r="E173" s="18" t="s">
        <v>148</v>
      </c>
      <c r="F173" s="18" t="s">
        <v>48</v>
      </c>
      <c r="G173" s="18" t="s">
        <v>48</v>
      </c>
      <c r="H173" s="18" t="s">
        <v>48</v>
      </c>
      <c r="I173" s="18" t="s">
        <v>48</v>
      </c>
      <c r="J173" s="18" t="s">
        <v>48</v>
      </c>
      <c r="K173" s="18" t="s">
        <v>48</v>
      </c>
      <c r="L173" s="18">
        <v>0</v>
      </c>
      <c r="M173" s="21" t="s">
        <v>48</v>
      </c>
      <c r="N173" s="22" t="s">
        <v>48</v>
      </c>
      <c r="O173" s="22" t="s">
        <v>48</v>
      </c>
      <c r="P173" s="22" t="s">
        <v>48</v>
      </c>
      <c r="Q173" s="21" t="s">
        <v>48</v>
      </c>
      <c r="R173" s="22" t="s">
        <v>48</v>
      </c>
    </row>
    <row r="174" spans="1:18" ht="15.75" thickBot="1" x14ac:dyDescent="0.3">
      <c r="A174" s="23" t="s">
        <v>134</v>
      </c>
      <c r="B174" s="349">
        <v>31</v>
      </c>
      <c r="C174" s="18"/>
      <c r="D174" s="18"/>
      <c r="E174" s="18" t="s">
        <v>48</v>
      </c>
      <c r="F174" s="18" t="s">
        <v>48</v>
      </c>
      <c r="G174" s="18" t="s">
        <v>48</v>
      </c>
      <c r="H174" s="18" t="s">
        <v>48</v>
      </c>
      <c r="I174" s="18" t="s">
        <v>48</v>
      </c>
      <c r="J174" s="18" t="s">
        <v>48</v>
      </c>
      <c r="K174" s="18" t="s">
        <v>48</v>
      </c>
      <c r="L174" s="18" t="s">
        <v>48</v>
      </c>
      <c r="M174" s="21" t="s">
        <v>48</v>
      </c>
      <c r="N174" s="22"/>
      <c r="O174" s="22" t="s">
        <v>48</v>
      </c>
      <c r="P174" s="22" t="s">
        <v>48</v>
      </c>
      <c r="Q174" s="21" t="s">
        <v>48</v>
      </c>
      <c r="R174" s="22" t="s">
        <v>48</v>
      </c>
    </row>
    <row r="175" spans="1:18" ht="15.75" thickBot="1" x14ac:dyDescent="0.3">
      <c r="A175" s="319" t="s">
        <v>135</v>
      </c>
      <c r="B175" s="349">
        <v>31</v>
      </c>
      <c r="C175" s="18">
        <f xml:space="preserve"> [2]CENSOS2012!E7125</f>
        <v>0</v>
      </c>
      <c r="D175" s="18">
        <f xml:space="preserve"> [2]CENSOS2012!F7125</f>
        <v>3</v>
      </c>
      <c r="E175" s="18" t="s">
        <v>48</v>
      </c>
      <c r="F175" s="18" t="s">
        <v>48</v>
      </c>
      <c r="G175" s="18" t="s">
        <v>48</v>
      </c>
      <c r="H175" s="18" t="s">
        <v>48</v>
      </c>
      <c r="I175" s="18" t="s">
        <v>48</v>
      </c>
      <c r="J175" s="18" t="s">
        <v>48</v>
      </c>
      <c r="K175" s="18" t="s">
        <v>48</v>
      </c>
      <c r="L175" s="18"/>
      <c r="M175" s="21"/>
      <c r="N175" s="22"/>
      <c r="O175" s="22" t="s">
        <v>48</v>
      </c>
      <c r="P175" s="22" t="s">
        <v>48</v>
      </c>
      <c r="Q175" s="21" t="s">
        <v>48</v>
      </c>
      <c r="R175" s="22" t="s">
        <v>48</v>
      </c>
    </row>
    <row r="176" spans="1:18" ht="15.75" thickBot="1" x14ac:dyDescent="0.3">
      <c r="A176" s="319" t="s">
        <v>136</v>
      </c>
      <c r="B176" s="349">
        <v>30</v>
      </c>
      <c r="C176" s="18">
        <f xml:space="preserve"> [2]CENSOS2012!E7126</f>
        <v>0</v>
      </c>
      <c r="D176" s="18">
        <f xml:space="preserve"> [2]CENSOS2012!F7126</f>
        <v>0</v>
      </c>
      <c r="E176" s="18" t="s">
        <v>48</v>
      </c>
      <c r="F176" s="18" t="s">
        <v>48</v>
      </c>
      <c r="G176" s="18" t="s">
        <v>48</v>
      </c>
      <c r="H176" s="18" t="s">
        <v>48</v>
      </c>
      <c r="I176" s="18" t="s">
        <v>48</v>
      </c>
      <c r="J176" s="18" t="s">
        <v>48</v>
      </c>
      <c r="K176" s="18" t="s">
        <v>48</v>
      </c>
      <c r="L176" s="18"/>
      <c r="M176" s="21"/>
      <c r="N176" s="22"/>
      <c r="O176" s="22" t="s">
        <v>48</v>
      </c>
      <c r="P176" s="22" t="s">
        <v>48</v>
      </c>
      <c r="Q176" s="21" t="s">
        <v>48</v>
      </c>
      <c r="R176" s="22" t="s">
        <v>48</v>
      </c>
    </row>
    <row r="177" spans="1:18" ht="15.75" thickBot="1" x14ac:dyDescent="0.3">
      <c r="A177" s="23" t="s">
        <v>137</v>
      </c>
      <c r="B177" s="349">
        <v>31</v>
      </c>
      <c r="C177" s="18">
        <f xml:space="preserve"> [2]CENSOS2012!E7127</f>
        <v>0</v>
      </c>
      <c r="D177" s="18">
        <f xml:space="preserve"> [2]CENSOS2012!F7127</f>
        <v>3</v>
      </c>
      <c r="E177" s="18" t="s">
        <v>48</v>
      </c>
      <c r="F177" s="18" t="s">
        <v>48</v>
      </c>
      <c r="G177" s="18" t="s">
        <v>48</v>
      </c>
      <c r="H177" s="18" t="s">
        <v>48</v>
      </c>
      <c r="I177" s="18" t="s">
        <v>48</v>
      </c>
      <c r="J177" s="18" t="s">
        <v>48</v>
      </c>
      <c r="K177" s="18" t="s">
        <v>48</v>
      </c>
      <c r="L177" s="18"/>
      <c r="M177" s="21"/>
      <c r="N177" s="22"/>
      <c r="O177" s="22" t="s">
        <v>48</v>
      </c>
      <c r="P177" s="22" t="s">
        <v>48</v>
      </c>
      <c r="Q177" s="21" t="s">
        <v>48</v>
      </c>
      <c r="R177" s="22" t="s">
        <v>48</v>
      </c>
    </row>
    <row r="178" spans="1:18" ht="15.75" thickBot="1" x14ac:dyDescent="0.3">
      <c r="A178" s="23" t="s">
        <v>138</v>
      </c>
      <c r="B178" s="349">
        <v>30</v>
      </c>
      <c r="C178" s="18">
        <f xml:space="preserve"> [2]CENSOS2012!E7128</f>
        <v>0</v>
      </c>
      <c r="D178" s="18">
        <f xml:space="preserve"> [2]CENSOS2012!F7128</f>
        <v>1</v>
      </c>
      <c r="E178" s="18" t="s">
        <v>48</v>
      </c>
      <c r="F178" s="18" t="s">
        <v>48</v>
      </c>
      <c r="G178" s="18" t="s">
        <v>48</v>
      </c>
      <c r="H178" s="18" t="s">
        <v>48</v>
      </c>
      <c r="I178" s="18" t="s">
        <v>48</v>
      </c>
      <c r="J178" s="18" t="s">
        <v>48</v>
      </c>
      <c r="K178" s="18" t="s">
        <v>48</v>
      </c>
      <c r="L178" s="18"/>
      <c r="M178" s="21"/>
      <c r="N178" s="22"/>
      <c r="O178" s="22" t="s">
        <v>48</v>
      </c>
      <c r="P178" s="22" t="s">
        <v>48</v>
      </c>
      <c r="Q178" s="21" t="s">
        <v>48</v>
      </c>
      <c r="R178" s="22" t="s">
        <v>48</v>
      </c>
    </row>
    <row r="179" spans="1:18" ht="15.75" thickBot="1" x14ac:dyDescent="0.3">
      <c r="A179" s="23" t="s">
        <v>139</v>
      </c>
      <c r="B179" s="355">
        <v>31</v>
      </c>
      <c r="C179" s="18">
        <f xml:space="preserve"> [2]CENSOS2012!E7129</f>
        <v>0</v>
      </c>
      <c r="D179" s="18">
        <f xml:space="preserve"> [2]CENSOS2012!F7129</f>
        <v>0</v>
      </c>
      <c r="E179" s="18" t="s">
        <v>48</v>
      </c>
      <c r="F179" s="18" t="s">
        <v>48</v>
      </c>
      <c r="G179" s="18" t="s">
        <v>48</v>
      </c>
      <c r="H179" s="18" t="s">
        <v>48</v>
      </c>
      <c r="I179" s="18" t="s">
        <v>48</v>
      </c>
      <c r="J179" s="18" t="s">
        <v>48</v>
      </c>
      <c r="K179" s="18" t="s">
        <v>48</v>
      </c>
      <c r="L179" s="18"/>
      <c r="M179" s="21"/>
      <c r="N179" s="22"/>
      <c r="O179" s="22" t="s">
        <v>48</v>
      </c>
      <c r="P179" s="22" t="s">
        <v>48</v>
      </c>
      <c r="Q179" s="21" t="s">
        <v>48</v>
      </c>
      <c r="R179" s="22" t="s">
        <v>48</v>
      </c>
    </row>
    <row r="180" spans="1:18" ht="15.75" thickBot="1" x14ac:dyDescent="0.3">
      <c r="A180" s="50" t="s">
        <v>140</v>
      </c>
      <c r="B180" s="336">
        <f>SUM(B168:B179)</f>
        <v>365</v>
      </c>
      <c r="C180" s="51">
        <f>IF(SUM(C168:C179)=0,C168,SUM(C168:C179))</f>
        <v>0</v>
      </c>
      <c r="D180" s="55" t="e">
        <f>IF(ISTEXT(B180)=TRUE,B180,IF(B180=0,0%,IF(B180&gt;0,B180/C180,IF(ISBLANK(B180)=TRUE,0%))))</f>
        <v>#DIV/0!</v>
      </c>
      <c r="E180" s="51">
        <v>14</v>
      </c>
      <c r="F180" s="51">
        <v>814</v>
      </c>
      <c r="G180" s="51">
        <v>1328</v>
      </c>
      <c r="H180" s="51">
        <v>142</v>
      </c>
      <c r="I180" s="51">
        <v>117</v>
      </c>
      <c r="J180" s="51">
        <v>18</v>
      </c>
      <c r="K180" s="51">
        <v>137</v>
      </c>
      <c r="L180" s="84">
        <v>99</v>
      </c>
      <c r="M180" s="55">
        <v>0.61299999999999999</v>
      </c>
      <c r="N180" s="56">
        <v>0.4</v>
      </c>
      <c r="O180" s="56">
        <v>3.6</v>
      </c>
      <c r="P180" s="56">
        <v>2.5</v>
      </c>
      <c r="Q180" s="55">
        <v>0.127</v>
      </c>
      <c r="R180" s="56">
        <v>0.4</v>
      </c>
    </row>
    <row r="181" spans="1:18" ht="15.75" thickBot="1" x14ac:dyDescent="0.3">
      <c r="A181" s="58" t="s">
        <v>141</v>
      </c>
      <c r="B181" s="336">
        <f>SUM(B168:B170)</f>
        <v>90</v>
      </c>
      <c r="C181" s="51">
        <f>IF(SUM(C168:C170)=0,C168,SUM(C168:C170))</f>
        <v>0</v>
      </c>
      <c r="D181" s="55" t="e">
        <f>IF(ISTEXT(B181)=TRUE,B181,IF(B181=0,0%,IF(B181&gt;0,B181/C181,IF(ISBLANK(B181)=TRUE,0%))))</f>
        <v>#DIV/0!</v>
      </c>
      <c r="E181" s="51">
        <v>14</v>
      </c>
      <c r="F181" s="51">
        <v>480</v>
      </c>
      <c r="G181" s="51">
        <v>754</v>
      </c>
      <c r="H181" s="51">
        <v>79</v>
      </c>
      <c r="I181" s="51">
        <v>59</v>
      </c>
      <c r="J181" s="51">
        <v>8</v>
      </c>
      <c r="K181" s="51">
        <v>88</v>
      </c>
      <c r="L181" s="84">
        <v>58</v>
      </c>
      <c r="M181" s="55">
        <v>0.63700000000000001</v>
      </c>
      <c r="N181" s="56">
        <v>1</v>
      </c>
      <c r="O181" s="56">
        <v>3.5</v>
      </c>
      <c r="P181" s="56">
        <v>2.8</v>
      </c>
      <c r="Q181" s="55">
        <v>0.10100000000000001</v>
      </c>
      <c r="R181" s="56">
        <v>0.9</v>
      </c>
    </row>
    <row r="182" spans="1:18" ht="15.75" thickBot="1" x14ac:dyDescent="0.3">
      <c r="A182" s="58" t="s">
        <v>142</v>
      </c>
      <c r="B182" s="336">
        <v>91</v>
      </c>
      <c r="C182" s="51">
        <f>IF(SUM(C171:C173)=0,C171,SUM(C171:C173))</f>
        <v>0</v>
      </c>
      <c r="D182" s="55" t="e">
        <f>IF(ISTEXT(B182)=TRUE,B182,IF(B182=0,0%,IF(B182&gt;0,B182/C182,IF(ISBLANK(B182)=TRUE,0%))))</f>
        <v>#DIV/0!</v>
      </c>
      <c r="E182" s="51">
        <v>14</v>
      </c>
      <c r="F182" s="51">
        <v>334</v>
      </c>
      <c r="G182" s="51">
        <v>574</v>
      </c>
      <c r="H182" s="51">
        <v>63</v>
      </c>
      <c r="I182" s="51">
        <v>58</v>
      </c>
      <c r="J182" s="51">
        <v>10</v>
      </c>
      <c r="K182" s="51">
        <v>49</v>
      </c>
      <c r="L182" s="84">
        <v>41</v>
      </c>
      <c r="M182" s="55">
        <v>0.58199999999999996</v>
      </c>
      <c r="N182" s="56">
        <v>0.5</v>
      </c>
      <c r="O182" s="56">
        <v>3.8</v>
      </c>
      <c r="P182" s="56">
        <v>2.2999999999999998</v>
      </c>
      <c r="Q182" s="55">
        <v>0.159</v>
      </c>
      <c r="R182" s="56">
        <v>0.7</v>
      </c>
    </row>
    <row r="183" spans="1:18" ht="15.75" thickBot="1" x14ac:dyDescent="0.3">
      <c r="A183" s="58" t="s">
        <v>143</v>
      </c>
      <c r="B183" s="336">
        <v>92</v>
      </c>
      <c r="C183" s="51">
        <f>IF(SUM(C174:C176)=0,C174,SUM(C174:C176))</f>
        <v>0</v>
      </c>
      <c r="D183" s="55" t="e">
        <f>IF(ISTEXT(B183)=TRUE,B183,IF(B183=0,0%,IF(B183&gt;0,B183/C183,IF(ISBLANK(B183)=TRUE,0%))))</f>
        <v>#DIV/0!</v>
      </c>
      <c r="E183" s="51" t="s">
        <v>48</v>
      </c>
      <c r="F183" s="51" t="s">
        <v>48</v>
      </c>
      <c r="G183" s="51" t="s">
        <v>48</v>
      </c>
      <c r="H183" s="51" t="s">
        <v>48</v>
      </c>
      <c r="I183" s="51" t="s">
        <v>48</v>
      </c>
      <c r="J183" s="51" t="s">
        <v>48</v>
      </c>
      <c r="K183" s="51" t="s">
        <v>48</v>
      </c>
      <c r="L183" s="84" t="s">
        <v>48</v>
      </c>
      <c r="M183" s="55" t="s">
        <v>48</v>
      </c>
      <c r="N183" s="56" t="s">
        <v>48</v>
      </c>
      <c r="O183" s="56" t="s">
        <v>48</v>
      </c>
      <c r="P183" s="56" t="s">
        <v>48</v>
      </c>
      <c r="Q183" s="55" t="s">
        <v>48</v>
      </c>
      <c r="R183" s="56" t="s">
        <v>48</v>
      </c>
    </row>
    <row r="184" spans="1:18" ht="15.75" thickBot="1" x14ac:dyDescent="0.3">
      <c r="A184" s="58" t="s">
        <v>144</v>
      </c>
      <c r="B184" s="336">
        <v>92</v>
      </c>
      <c r="C184" s="51">
        <f>IF(SUM(C177:C179)=0,C177,SUM(C177:C179))</f>
        <v>0</v>
      </c>
      <c r="D184" s="55" t="e">
        <f>IF(ISTEXT(B184)=TRUE,B184,IF(B184=0,0%,IF(B184&gt;0,B184/C184,IF(ISBLANK(B184)=TRUE,0%))))</f>
        <v>#DIV/0!</v>
      </c>
      <c r="E184" s="51" t="s">
        <v>48</v>
      </c>
      <c r="F184" s="51" t="s">
        <v>48</v>
      </c>
      <c r="G184" s="51" t="s">
        <v>48</v>
      </c>
      <c r="H184" s="51" t="s">
        <v>48</v>
      </c>
      <c r="I184" s="51" t="s">
        <v>48</v>
      </c>
      <c r="J184" s="51" t="s">
        <v>48</v>
      </c>
      <c r="K184" s="51" t="s">
        <v>48</v>
      </c>
      <c r="L184" s="84">
        <v>0</v>
      </c>
      <c r="M184" s="55" t="s">
        <v>48</v>
      </c>
      <c r="N184" s="56" t="s">
        <v>48</v>
      </c>
      <c r="O184" s="56" t="s">
        <v>48</v>
      </c>
      <c r="P184" s="56" t="s">
        <v>48</v>
      </c>
      <c r="Q184" s="55" t="s">
        <v>48</v>
      </c>
      <c r="R184" s="56" t="s">
        <v>48</v>
      </c>
    </row>
  </sheetData>
  <mergeCells count="2">
    <mergeCell ref="A138:F138"/>
    <mergeCell ref="A162:F162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zoomScaleNormal="100" workbookViewId="0">
      <selection activeCell="F136" sqref="F136"/>
    </sheetView>
  </sheetViews>
  <sheetFormatPr baseColWidth="10" defaultRowHeight="15" x14ac:dyDescent="0.25"/>
  <cols>
    <col min="3" max="4" width="0" hidden="1" customWidth="1"/>
    <col min="9" max="9" width="11.42578125" customWidth="1"/>
    <col min="12" max="12" width="0" hidden="1" customWidth="1"/>
    <col min="19" max="20" width="11.42578125" hidden="1" customWidth="1"/>
  </cols>
  <sheetData>
    <row r="1" spans="1:20" ht="24" customHeight="1" x14ac:dyDescent="0.25">
      <c r="A1" s="6" t="s">
        <v>118</v>
      </c>
      <c r="B1" s="6"/>
      <c r="C1" s="6"/>
      <c r="D1" s="7"/>
      <c r="E1" s="6"/>
      <c r="F1" s="6"/>
      <c r="G1" s="6"/>
      <c r="H1" s="6"/>
      <c r="I1" s="6"/>
      <c r="J1" s="6"/>
      <c r="K1" s="6"/>
      <c r="L1" s="127"/>
      <c r="M1" s="6"/>
      <c r="N1" s="6"/>
      <c r="O1" s="6"/>
      <c r="P1" s="6"/>
      <c r="Q1" s="6"/>
      <c r="R1" s="113"/>
      <c r="S1" s="113"/>
      <c r="T1" s="113"/>
    </row>
    <row r="2" spans="1:20" x14ac:dyDescent="0.25">
      <c r="A2" s="6" t="s">
        <v>29</v>
      </c>
      <c r="B2" s="6"/>
      <c r="C2" s="6"/>
      <c r="D2" s="7"/>
      <c r="E2" s="6"/>
      <c r="F2" s="6"/>
      <c r="G2" s="6"/>
      <c r="H2" s="6"/>
      <c r="I2" s="6"/>
      <c r="J2" s="6"/>
      <c r="K2" s="6"/>
      <c r="L2" s="127"/>
      <c r="M2" s="6"/>
      <c r="N2" s="6"/>
      <c r="O2" s="6"/>
      <c r="P2" s="6"/>
      <c r="Q2" s="6"/>
      <c r="R2" s="10"/>
      <c r="S2" s="10"/>
      <c r="T2" s="10"/>
    </row>
    <row r="3" spans="1:20" ht="15.75" thickBot="1" x14ac:dyDescent="0.3">
      <c r="A3" s="350" t="s">
        <v>119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24"/>
      <c r="T3" s="124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6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01">
        <v>25.4</v>
      </c>
      <c r="D5" s="204">
        <v>1.2204724409448819</v>
      </c>
      <c r="E5" s="201">
        <v>126</v>
      </c>
      <c r="F5" s="201">
        <v>3019</v>
      </c>
      <c r="G5" s="201">
        <v>3290</v>
      </c>
      <c r="H5" s="201">
        <v>379</v>
      </c>
      <c r="I5" s="201">
        <v>254</v>
      </c>
      <c r="J5" s="201">
        <v>20</v>
      </c>
      <c r="K5" s="201">
        <v>424</v>
      </c>
      <c r="L5" s="207">
        <v>298</v>
      </c>
      <c r="M5" s="202">
        <v>0.91800000000000004</v>
      </c>
      <c r="N5" s="203">
        <v>13.7</v>
      </c>
      <c r="O5" s="203">
        <v>0.7</v>
      </c>
      <c r="P5" s="205">
        <v>3</v>
      </c>
      <c r="Q5" s="206">
        <v>5.2999999999999999E-2</v>
      </c>
      <c r="R5" s="205">
        <v>12.2</v>
      </c>
      <c r="S5" s="201">
        <v>5</v>
      </c>
      <c r="T5" s="206">
        <v>1.0570824524312896E-2</v>
      </c>
    </row>
    <row r="6" spans="1:20" ht="15.75" thickBot="1" x14ac:dyDescent="0.3">
      <c r="A6" s="351" t="s">
        <v>99</v>
      </c>
      <c r="B6" s="349">
        <v>28</v>
      </c>
      <c r="C6" s="201" t="s">
        <v>48</v>
      </c>
      <c r="D6" s="201" t="s">
        <v>48</v>
      </c>
      <c r="E6" s="201">
        <v>105</v>
      </c>
      <c r="F6" s="201">
        <v>2922</v>
      </c>
      <c r="G6" s="201">
        <v>3093</v>
      </c>
      <c r="H6" s="201">
        <v>358</v>
      </c>
      <c r="I6" s="201">
        <v>291</v>
      </c>
      <c r="J6" s="201">
        <v>25</v>
      </c>
      <c r="K6" s="201">
        <v>366</v>
      </c>
      <c r="L6" s="207">
        <v>306</v>
      </c>
      <c r="M6" s="202">
        <v>0.94499999999999995</v>
      </c>
      <c r="N6" s="203">
        <v>13.1</v>
      </c>
      <c r="O6" s="203">
        <v>0.5</v>
      </c>
      <c r="P6" s="205">
        <v>3.4</v>
      </c>
      <c r="Q6" s="206">
        <v>7.0000000000000007E-2</v>
      </c>
      <c r="R6" s="205">
        <v>12.8</v>
      </c>
      <c r="S6" s="201">
        <v>3</v>
      </c>
      <c r="T6" s="206">
        <v>6.1099796334012219E-3</v>
      </c>
    </row>
    <row r="7" spans="1:20" ht="15.75" thickBot="1" x14ac:dyDescent="0.3">
      <c r="A7" s="351" t="s">
        <v>100</v>
      </c>
      <c r="B7" s="349">
        <v>31</v>
      </c>
      <c r="C7" s="18">
        <v>117.71428571428571</v>
      </c>
      <c r="D7" s="18">
        <v>3.0238095238095233</v>
      </c>
      <c r="E7" s="18">
        <v>111</v>
      </c>
      <c r="F7" s="18">
        <v>3326</v>
      </c>
      <c r="G7" s="18">
        <v>3436</v>
      </c>
      <c r="H7" s="18">
        <v>348</v>
      </c>
      <c r="I7" s="18">
        <v>285</v>
      </c>
      <c r="J7" s="18">
        <v>15</v>
      </c>
      <c r="K7" s="18">
        <v>356</v>
      </c>
      <c r="L7" s="78">
        <v>320</v>
      </c>
      <c r="M7" s="21">
        <v>0.96799999999999997</v>
      </c>
      <c r="N7" s="22">
        <v>11.5</v>
      </c>
      <c r="O7" s="22">
        <v>0.3</v>
      </c>
      <c r="P7" s="80">
        <v>3.1</v>
      </c>
      <c r="Q7" s="81">
        <v>4.2999999999999997E-2</v>
      </c>
      <c r="R7" s="80">
        <v>11.2</v>
      </c>
      <c r="S7" s="18">
        <v>3</v>
      </c>
      <c r="T7" s="81">
        <v>5.3285968028419185E-3</v>
      </c>
    </row>
    <row r="8" spans="1:20" ht="15.75" thickBot="1" x14ac:dyDescent="0.3">
      <c r="A8" s="351" t="s">
        <v>101</v>
      </c>
      <c r="B8" s="353">
        <v>30</v>
      </c>
      <c r="C8" s="18">
        <v>70</v>
      </c>
      <c r="D8" s="18">
        <v>4.1071428571428568</v>
      </c>
      <c r="E8" s="18">
        <v>112</v>
      </c>
      <c r="F8" s="18">
        <v>3140</v>
      </c>
      <c r="G8" s="18">
        <v>3356</v>
      </c>
      <c r="H8" s="18">
        <v>319</v>
      </c>
      <c r="I8" s="18">
        <v>267</v>
      </c>
      <c r="J8" s="18">
        <v>23</v>
      </c>
      <c r="K8" s="18">
        <v>319</v>
      </c>
      <c r="L8" s="78">
        <v>278</v>
      </c>
      <c r="M8" s="21">
        <v>0.93600000000000005</v>
      </c>
      <c r="N8" s="22">
        <v>10.6</v>
      </c>
      <c r="O8" s="22">
        <v>0.7</v>
      </c>
      <c r="P8" s="80">
        <v>2.8</v>
      </c>
      <c r="Q8" s="81">
        <v>7.1999999999999995E-2</v>
      </c>
      <c r="R8" s="80">
        <v>10.6</v>
      </c>
      <c r="S8" s="18">
        <v>3</v>
      </c>
      <c r="T8" s="81">
        <v>5.6925996204933585E-3</v>
      </c>
    </row>
    <row r="9" spans="1:20" ht="15.75" thickBot="1" x14ac:dyDescent="0.3">
      <c r="A9" s="351" t="s">
        <v>102</v>
      </c>
      <c r="B9" s="349">
        <v>31</v>
      </c>
      <c r="C9" s="18">
        <v>71.714285714285708</v>
      </c>
      <c r="D9" s="18">
        <v>1.7333333333333332</v>
      </c>
      <c r="E9" s="18">
        <v>111</v>
      </c>
      <c r="F9" s="18">
        <v>3434</v>
      </c>
      <c r="G9" s="18">
        <v>3451</v>
      </c>
      <c r="H9" s="18">
        <v>301</v>
      </c>
      <c r="I9" s="18">
        <v>275</v>
      </c>
      <c r="J9" s="18">
        <v>16</v>
      </c>
      <c r="K9" s="18">
        <v>321</v>
      </c>
      <c r="L9" s="78">
        <v>297</v>
      </c>
      <c r="M9" s="21">
        <v>0.995</v>
      </c>
      <c r="N9" s="22">
        <v>10.4</v>
      </c>
      <c r="O9" s="22">
        <v>0.1</v>
      </c>
      <c r="P9" s="80">
        <v>2.7</v>
      </c>
      <c r="Q9" s="81">
        <v>5.2999999999999999E-2</v>
      </c>
      <c r="R9" s="80">
        <v>9.6999999999999993</v>
      </c>
      <c r="S9" s="18">
        <v>2</v>
      </c>
      <c r="T9" s="81">
        <v>3.1695721077654518E-3</v>
      </c>
    </row>
    <row r="10" spans="1:20" ht="15.75" thickBot="1" x14ac:dyDescent="0.3">
      <c r="A10" s="351" t="s">
        <v>103</v>
      </c>
      <c r="B10" s="349">
        <v>30</v>
      </c>
      <c r="C10" s="18">
        <v>62</v>
      </c>
      <c r="D10" s="18">
        <v>4.1428571428571432</v>
      </c>
      <c r="E10" s="18">
        <v>119</v>
      </c>
      <c r="F10" s="18">
        <v>3359</v>
      </c>
      <c r="G10" s="18">
        <v>3569</v>
      </c>
      <c r="H10" s="18">
        <v>357</v>
      </c>
      <c r="I10" s="18">
        <v>320</v>
      </c>
      <c r="J10" s="18">
        <v>10</v>
      </c>
      <c r="K10" s="18">
        <v>365</v>
      </c>
      <c r="L10" s="78">
        <v>331</v>
      </c>
      <c r="M10" s="21">
        <v>0.94099999999999995</v>
      </c>
      <c r="N10" s="22">
        <v>12.2</v>
      </c>
      <c r="O10" s="22">
        <v>0.6</v>
      </c>
      <c r="P10" s="80">
        <v>3</v>
      </c>
      <c r="Q10" s="81">
        <v>2.8000000000000001E-2</v>
      </c>
      <c r="R10" s="80">
        <v>11.9</v>
      </c>
      <c r="S10" s="18">
        <v>7</v>
      </c>
      <c r="T10" s="81">
        <v>1.4141414141414142E-2</v>
      </c>
    </row>
    <row r="11" spans="1:20" ht="15.75" thickBot="1" x14ac:dyDescent="0.3">
      <c r="A11" s="351" t="s">
        <v>104</v>
      </c>
      <c r="B11" s="349">
        <v>31</v>
      </c>
      <c r="C11" s="18">
        <v>34.714285714285715</v>
      </c>
      <c r="D11" s="18">
        <v>1.1428571428571428</v>
      </c>
      <c r="E11" s="18">
        <v>120</v>
      </c>
      <c r="F11" s="18">
        <v>3355</v>
      </c>
      <c r="G11" s="18">
        <v>3710</v>
      </c>
      <c r="H11" s="18">
        <v>306</v>
      </c>
      <c r="I11" s="18">
        <v>268</v>
      </c>
      <c r="J11" s="18">
        <v>8</v>
      </c>
      <c r="K11" s="18">
        <v>304</v>
      </c>
      <c r="L11" s="78">
        <v>269</v>
      </c>
      <c r="M11" s="21">
        <v>0.90400000000000003</v>
      </c>
      <c r="N11" s="22">
        <v>9.8000000000000007</v>
      </c>
      <c r="O11" s="22">
        <v>1.2</v>
      </c>
      <c r="P11" s="80">
        <v>2.6</v>
      </c>
      <c r="Q11" s="81">
        <v>2.5999999999999999E-2</v>
      </c>
      <c r="R11" s="80">
        <v>9.9</v>
      </c>
      <c r="S11" s="18">
        <v>2</v>
      </c>
      <c r="T11" s="81">
        <v>4.0983606557377051E-3</v>
      </c>
    </row>
    <row r="12" spans="1:20" ht="15.75" thickBot="1" x14ac:dyDescent="0.3">
      <c r="A12" s="351" t="s">
        <v>105</v>
      </c>
      <c r="B12" s="349">
        <v>31</v>
      </c>
      <c r="C12" s="18">
        <v>25.571428571428573</v>
      </c>
      <c r="D12" s="18">
        <v>0.8571428571428571</v>
      </c>
      <c r="E12" s="18">
        <v>120</v>
      </c>
      <c r="F12" s="18">
        <v>3320</v>
      </c>
      <c r="G12" s="18">
        <v>3668</v>
      </c>
      <c r="H12" s="18">
        <v>299</v>
      </c>
      <c r="I12" s="18">
        <v>265</v>
      </c>
      <c r="J12" s="18">
        <v>7</v>
      </c>
      <c r="K12" s="18">
        <v>304</v>
      </c>
      <c r="L12" s="78">
        <v>274</v>
      </c>
      <c r="M12" s="21">
        <v>0.90500000000000003</v>
      </c>
      <c r="N12" s="22">
        <v>9.8000000000000007</v>
      </c>
      <c r="O12" s="22">
        <v>1.2</v>
      </c>
      <c r="P12" s="80">
        <v>2.5</v>
      </c>
      <c r="Q12" s="81">
        <v>2.3E-2</v>
      </c>
      <c r="R12" s="80">
        <v>9.6</v>
      </c>
      <c r="S12" s="18">
        <v>6</v>
      </c>
      <c r="T12" s="81">
        <v>1.2605042016806723E-2</v>
      </c>
    </row>
    <row r="13" spans="1:20" ht="15.75" thickBot="1" x14ac:dyDescent="0.3">
      <c r="A13" s="351" t="s">
        <v>106</v>
      </c>
      <c r="B13" s="349">
        <v>30</v>
      </c>
      <c r="C13" s="18">
        <v>26.142857142857142</v>
      </c>
      <c r="D13" s="18">
        <v>0.8571428571428571</v>
      </c>
      <c r="E13" s="18">
        <v>120</v>
      </c>
      <c r="F13" s="18">
        <v>3089</v>
      </c>
      <c r="G13" s="18">
        <v>3588</v>
      </c>
      <c r="H13" s="18">
        <v>389</v>
      </c>
      <c r="I13" s="18">
        <v>312</v>
      </c>
      <c r="J13" s="18">
        <v>5</v>
      </c>
      <c r="K13" s="18">
        <v>406</v>
      </c>
      <c r="L13" s="78">
        <v>350</v>
      </c>
      <c r="M13" s="21">
        <v>0.86099999999999999</v>
      </c>
      <c r="N13" s="22">
        <v>13.5</v>
      </c>
      <c r="O13" s="22">
        <v>1.3</v>
      </c>
      <c r="P13" s="80">
        <v>3.2</v>
      </c>
      <c r="Q13" s="81">
        <v>1.2999999999999999E-2</v>
      </c>
      <c r="R13" s="80">
        <v>13</v>
      </c>
      <c r="S13" s="18">
        <v>3</v>
      </c>
      <c r="T13" s="81">
        <v>6.6079295154185024E-3</v>
      </c>
    </row>
    <row r="14" spans="1:20" ht="15.75" thickBot="1" x14ac:dyDescent="0.3">
      <c r="A14" s="351" t="s">
        <v>107</v>
      </c>
      <c r="B14" s="349">
        <v>31</v>
      </c>
      <c r="C14" s="18">
        <v>26.428571428571427</v>
      </c>
      <c r="D14" s="18">
        <v>0.8571428571428571</v>
      </c>
      <c r="E14" s="18">
        <v>123</v>
      </c>
      <c r="F14" s="18">
        <v>3675</v>
      </c>
      <c r="G14" s="18">
        <v>3791</v>
      </c>
      <c r="H14" s="18">
        <v>418</v>
      </c>
      <c r="I14" s="18">
        <v>335</v>
      </c>
      <c r="J14" s="18">
        <v>7</v>
      </c>
      <c r="K14" s="18">
        <v>418</v>
      </c>
      <c r="L14" s="78">
        <v>346</v>
      </c>
      <c r="M14" s="21">
        <v>0.96899999999999997</v>
      </c>
      <c r="N14" s="22">
        <v>13.5</v>
      </c>
      <c r="O14" s="22">
        <v>0.3</v>
      </c>
      <c r="P14" s="80">
        <v>3.4</v>
      </c>
      <c r="Q14" s="81">
        <v>1.7000000000000001E-2</v>
      </c>
      <c r="R14" s="80">
        <v>13.5</v>
      </c>
      <c r="S14" s="18" t="s">
        <v>48</v>
      </c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18">
        <v>26.285714285714285</v>
      </c>
      <c r="D15" s="18">
        <v>1</v>
      </c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78" t="s">
        <v>48</v>
      </c>
      <c r="M15" s="21" t="s">
        <v>48</v>
      </c>
      <c r="N15" s="22" t="s">
        <v>48</v>
      </c>
      <c r="O15" s="22" t="s">
        <v>48</v>
      </c>
      <c r="P15" s="80" t="s">
        <v>48</v>
      </c>
      <c r="Q15" s="81" t="s">
        <v>48</v>
      </c>
      <c r="R15" s="80" t="s">
        <v>48</v>
      </c>
      <c r="S15" s="18"/>
      <c r="T15" s="81"/>
    </row>
    <row r="16" spans="1:20" ht="15.75" thickBot="1" x14ac:dyDescent="0.3">
      <c r="A16" s="351" t="s">
        <v>109</v>
      </c>
      <c r="B16" s="355">
        <v>31</v>
      </c>
      <c r="C16" s="18">
        <v>26.142857142857142</v>
      </c>
      <c r="D16" s="18">
        <v>0.8571428571428571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78" t="s">
        <v>48</v>
      </c>
      <c r="M16" s="21" t="s">
        <v>48</v>
      </c>
      <c r="N16" s="22" t="s">
        <v>48</v>
      </c>
      <c r="O16" s="22" t="s">
        <v>48</v>
      </c>
      <c r="P16" s="80" t="s">
        <v>48</v>
      </c>
      <c r="Q16" s="81" t="s">
        <v>48</v>
      </c>
      <c r="R16" s="80" t="s">
        <v>48</v>
      </c>
      <c r="S16" s="18"/>
      <c r="T16" s="81"/>
    </row>
    <row r="17" spans="1:20" ht="15.75" thickBot="1" x14ac:dyDescent="0.3">
      <c r="A17" s="335" t="s">
        <v>114</v>
      </c>
      <c r="B17" s="336">
        <f>SUM(B5:B16)</f>
        <v>365</v>
      </c>
      <c r="C17" s="30">
        <v>512.11428571428576</v>
      </c>
      <c r="D17" s="31">
        <v>0.7127315331399241</v>
      </c>
      <c r="E17" s="30">
        <v>116.7</v>
      </c>
      <c r="F17" s="30">
        <v>32639</v>
      </c>
      <c r="G17" s="30">
        <v>34952</v>
      </c>
      <c r="H17" s="30">
        <v>3474</v>
      </c>
      <c r="I17" s="30">
        <v>2872</v>
      </c>
      <c r="J17" s="30">
        <v>136</v>
      </c>
      <c r="K17" s="30">
        <v>3583</v>
      </c>
      <c r="L17" s="79">
        <v>3069</v>
      </c>
      <c r="M17" s="57">
        <v>0.93400000000000005</v>
      </c>
      <c r="N17" s="128">
        <v>9.8000000000000007</v>
      </c>
      <c r="O17" s="128">
        <v>0.7</v>
      </c>
      <c r="P17" s="34">
        <v>3</v>
      </c>
      <c r="Q17" s="33">
        <v>3.9E-2</v>
      </c>
      <c r="R17" s="34">
        <v>9.5</v>
      </c>
      <c r="S17" s="30">
        <v>34</v>
      </c>
      <c r="T17" s="81">
        <v>6.6679741125710923E-3</v>
      </c>
    </row>
    <row r="18" spans="1:20" ht="15.75" thickBot="1" x14ac:dyDescent="0.3">
      <c r="A18" s="335" t="s">
        <v>110</v>
      </c>
      <c r="B18" s="336">
        <f>SUM(B5:B7)</f>
        <v>90</v>
      </c>
      <c r="C18" s="30">
        <v>143.1142857142857</v>
      </c>
      <c r="D18" s="31">
        <v>0.62886803753244169</v>
      </c>
      <c r="E18" s="30">
        <v>114</v>
      </c>
      <c r="F18" s="30">
        <v>9267</v>
      </c>
      <c r="G18" s="30">
        <v>9819</v>
      </c>
      <c r="H18" s="30">
        <v>1085</v>
      </c>
      <c r="I18" s="30">
        <v>830</v>
      </c>
      <c r="J18" s="30">
        <v>60</v>
      </c>
      <c r="K18" s="30">
        <v>1146</v>
      </c>
      <c r="L18" s="79">
        <v>924</v>
      </c>
      <c r="M18" s="57">
        <v>0.94399999999999995</v>
      </c>
      <c r="N18" s="128">
        <v>12.7</v>
      </c>
      <c r="O18" s="128">
        <v>0.5</v>
      </c>
      <c r="P18" s="34">
        <v>3.2</v>
      </c>
      <c r="Q18" s="33">
        <v>5.5E-2</v>
      </c>
      <c r="R18" s="34">
        <v>12.1</v>
      </c>
      <c r="S18" s="30">
        <v>11</v>
      </c>
      <c r="T18" s="81">
        <v>7.2036673215455137E-3</v>
      </c>
    </row>
    <row r="19" spans="1:20" ht="15.75" thickBot="1" x14ac:dyDescent="0.3">
      <c r="A19" s="335" t="s">
        <v>111</v>
      </c>
      <c r="B19" s="336">
        <v>91</v>
      </c>
      <c r="C19" s="30">
        <v>203.71428571428572</v>
      </c>
      <c r="D19" s="31">
        <v>0.44670406732117812</v>
      </c>
      <c r="E19" s="30">
        <v>114</v>
      </c>
      <c r="F19" s="30">
        <v>9933</v>
      </c>
      <c r="G19" s="30">
        <v>10376</v>
      </c>
      <c r="H19" s="30">
        <v>977</v>
      </c>
      <c r="I19" s="30">
        <v>862</v>
      </c>
      <c r="J19" s="30">
        <v>49</v>
      </c>
      <c r="K19" s="30">
        <v>1005</v>
      </c>
      <c r="L19" s="79">
        <v>906</v>
      </c>
      <c r="M19" s="57">
        <v>0.95699999999999996</v>
      </c>
      <c r="N19" s="128">
        <v>11</v>
      </c>
      <c r="O19" s="128">
        <v>0.5</v>
      </c>
      <c r="P19" s="34">
        <v>2.9</v>
      </c>
      <c r="Q19" s="33">
        <v>0.05</v>
      </c>
      <c r="R19" s="34">
        <v>10.7</v>
      </c>
      <c r="S19" s="30">
        <v>12</v>
      </c>
      <c r="T19" s="81">
        <v>7.2595281306715061E-3</v>
      </c>
    </row>
    <row r="20" spans="1:20" ht="15.75" thickBot="1" x14ac:dyDescent="0.3">
      <c r="A20" s="335" t="s">
        <v>112</v>
      </c>
      <c r="B20" s="336">
        <v>92</v>
      </c>
      <c r="C20" s="30">
        <v>86.428571428571431</v>
      </c>
      <c r="D20" s="31">
        <v>1.0644628099173554</v>
      </c>
      <c r="E20" s="30">
        <v>120</v>
      </c>
      <c r="F20" s="30">
        <v>9764</v>
      </c>
      <c r="G20" s="30">
        <v>10966</v>
      </c>
      <c r="H20" s="30">
        <v>994</v>
      </c>
      <c r="I20" s="30">
        <v>845</v>
      </c>
      <c r="J20" s="30">
        <v>20</v>
      </c>
      <c r="K20" s="30">
        <v>1014</v>
      </c>
      <c r="L20" s="79">
        <v>893</v>
      </c>
      <c r="M20" s="57">
        <v>0.89</v>
      </c>
      <c r="N20" s="128">
        <v>11</v>
      </c>
      <c r="O20" s="128">
        <v>1.2</v>
      </c>
      <c r="P20" s="34">
        <v>2.8</v>
      </c>
      <c r="Q20" s="33">
        <v>0.02</v>
      </c>
      <c r="R20" s="34">
        <v>10.8</v>
      </c>
      <c r="S20" s="30">
        <v>11</v>
      </c>
      <c r="T20" s="81">
        <v>7.7574047954866009E-3</v>
      </c>
    </row>
    <row r="21" spans="1:20" ht="15.75" thickBot="1" x14ac:dyDescent="0.3">
      <c r="A21" s="335" t="s">
        <v>113</v>
      </c>
      <c r="B21" s="336">
        <v>92</v>
      </c>
      <c r="C21" s="30">
        <v>78.857142857142847</v>
      </c>
      <c r="D21" s="31">
        <v>1.1666666666666667</v>
      </c>
      <c r="E21" s="30">
        <v>123</v>
      </c>
      <c r="F21" s="30">
        <v>3675</v>
      </c>
      <c r="G21" s="30">
        <v>3791</v>
      </c>
      <c r="H21" s="30">
        <v>418</v>
      </c>
      <c r="I21" s="30">
        <v>335</v>
      </c>
      <c r="J21" s="30">
        <v>7</v>
      </c>
      <c r="K21" s="30">
        <v>418</v>
      </c>
      <c r="L21" s="79">
        <v>346</v>
      </c>
      <c r="M21" s="57">
        <v>0.96899999999999997</v>
      </c>
      <c r="N21" s="128">
        <v>4.5</v>
      </c>
      <c r="O21" s="128">
        <v>0.3</v>
      </c>
      <c r="P21" s="34">
        <v>3.4</v>
      </c>
      <c r="Q21" s="33">
        <v>1.7000000000000001E-2</v>
      </c>
      <c r="R21" s="34">
        <v>4.5</v>
      </c>
      <c r="S21" s="30" t="s">
        <v>48</v>
      </c>
      <c r="T21" s="8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19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21"/>
      <c r="T23" s="121"/>
    </row>
    <row r="24" spans="1:20" x14ac:dyDescent="0.25">
      <c r="A24" s="131" t="str">
        <f>$A$1</f>
        <v xml:space="preserve"> INDICADORES  DE HOSPITALIZACIÓN</v>
      </c>
      <c r="B24" s="132"/>
      <c r="C24" s="132"/>
      <c r="D24" s="133"/>
      <c r="E24" s="131"/>
      <c r="F24" s="131"/>
      <c r="G24" s="131"/>
      <c r="H24" s="131"/>
      <c r="I24" s="131"/>
      <c r="J24" s="131"/>
      <c r="K24" s="132"/>
      <c r="L24" s="134"/>
      <c r="M24" s="131"/>
      <c r="N24" s="135"/>
      <c r="O24" s="131"/>
      <c r="P24" s="131"/>
      <c r="Q24" s="130"/>
      <c r="R24" s="135"/>
      <c r="S24" s="135"/>
      <c r="T24" s="135"/>
    </row>
    <row r="25" spans="1:20" x14ac:dyDescent="0.25">
      <c r="A25" s="6" t="s">
        <v>120</v>
      </c>
      <c r="B25" s="6"/>
      <c r="C25" s="389"/>
      <c r="D25" s="397"/>
      <c r="E25" s="388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0"/>
      <c r="R25" s="121"/>
      <c r="S25" s="121"/>
      <c r="T25" s="121"/>
    </row>
    <row r="26" spans="1:20" ht="15.75" thickBot="1" x14ac:dyDescent="0.3">
      <c r="A26" s="350" t="s">
        <v>119</v>
      </c>
      <c r="C26" s="70"/>
      <c r="D26" s="122"/>
      <c r="E26" s="70"/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136"/>
      <c r="S26" s="136"/>
      <c r="T26" s="136"/>
    </row>
    <row r="27" spans="1:20" ht="54.75" thickBot="1" x14ac:dyDescent="0.3">
      <c r="A27" s="11" t="s">
        <v>1</v>
      </c>
      <c r="B27" s="12" t="s">
        <v>2</v>
      </c>
      <c r="C27" s="137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6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208">
        <v>0</v>
      </c>
      <c r="D28" s="208">
        <v>3</v>
      </c>
      <c r="E28" s="208">
        <v>24</v>
      </c>
      <c r="F28" s="208">
        <v>826</v>
      </c>
      <c r="G28" s="208">
        <v>742</v>
      </c>
      <c r="H28" s="208">
        <v>88</v>
      </c>
      <c r="I28" s="208">
        <v>56</v>
      </c>
      <c r="J28" s="208">
        <v>4</v>
      </c>
      <c r="K28" s="208">
        <v>91</v>
      </c>
      <c r="L28" s="208">
        <v>78</v>
      </c>
      <c r="M28" s="211">
        <v>1.1132075471698113</v>
      </c>
      <c r="N28" s="210">
        <v>2.9</v>
      </c>
      <c r="O28" s="210">
        <v>0</v>
      </c>
      <c r="P28" s="210">
        <v>3.7</v>
      </c>
      <c r="Q28" s="209">
        <v>4.4999999999999998E-2</v>
      </c>
      <c r="R28" s="212">
        <v>2.8</v>
      </c>
      <c r="S28" s="214">
        <v>0</v>
      </c>
      <c r="T28" s="213">
        <v>0</v>
      </c>
    </row>
    <row r="29" spans="1:20" ht="15.75" thickBot="1" x14ac:dyDescent="0.3">
      <c r="A29" s="351" t="s">
        <v>99</v>
      </c>
      <c r="B29" s="349">
        <v>28</v>
      </c>
      <c r="C29" s="208"/>
      <c r="D29" s="208"/>
      <c r="E29" s="208">
        <v>17</v>
      </c>
      <c r="F29" s="208">
        <v>646</v>
      </c>
      <c r="G29" s="208">
        <v>504</v>
      </c>
      <c r="H29" s="208">
        <v>59</v>
      </c>
      <c r="I29" s="208">
        <v>50</v>
      </c>
      <c r="J29" s="208">
        <v>11</v>
      </c>
      <c r="K29" s="208">
        <v>58</v>
      </c>
      <c r="L29" s="208">
        <v>50</v>
      </c>
      <c r="M29" s="211">
        <v>1.2817460317460319</v>
      </c>
      <c r="N29" s="210">
        <v>2.1</v>
      </c>
      <c r="O29" s="210">
        <v>0</v>
      </c>
      <c r="P29" s="210">
        <v>3.5</v>
      </c>
      <c r="Q29" s="209">
        <v>0.186</v>
      </c>
      <c r="R29" s="212">
        <v>2.1</v>
      </c>
      <c r="S29" s="214">
        <v>0</v>
      </c>
      <c r="T29" s="213">
        <v>0</v>
      </c>
    </row>
    <row r="30" spans="1:20" ht="15.75" thickBot="1" x14ac:dyDescent="0.3">
      <c r="A30" s="351" t="s">
        <v>100</v>
      </c>
      <c r="B30" s="349">
        <v>31</v>
      </c>
      <c r="C30" s="20"/>
      <c r="D30" s="20"/>
      <c r="E30" s="20">
        <v>18</v>
      </c>
      <c r="F30" s="20">
        <v>544</v>
      </c>
      <c r="G30" s="20">
        <v>558</v>
      </c>
      <c r="H30" s="20">
        <v>53</v>
      </c>
      <c r="I30" s="20">
        <v>47</v>
      </c>
      <c r="J30" s="20">
        <v>6</v>
      </c>
      <c r="K30" s="20">
        <v>54</v>
      </c>
      <c r="L30" s="20">
        <v>48</v>
      </c>
      <c r="M30" s="81">
        <v>0.97491039426523296</v>
      </c>
      <c r="N30" s="22">
        <v>1.7</v>
      </c>
      <c r="O30" s="22">
        <v>0.3</v>
      </c>
      <c r="P30" s="22">
        <v>2.9</v>
      </c>
      <c r="Q30" s="21">
        <v>0.113</v>
      </c>
      <c r="R30" s="37">
        <v>1.7</v>
      </c>
      <c r="S30" s="105">
        <v>1</v>
      </c>
      <c r="T30" s="86">
        <v>6.8965517241379309E-3</v>
      </c>
    </row>
    <row r="31" spans="1:20" ht="15.75" thickBot="1" x14ac:dyDescent="0.3">
      <c r="A31" s="351" t="s">
        <v>101</v>
      </c>
      <c r="B31" s="353">
        <v>30</v>
      </c>
      <c r="C31" s="20"/>
      <c r="D31" s="20"/>
      <c r="E31" s="20">
        <v>18</v>
      </c>
      <c r="F31" s="20">
        <v>502</v>
      </c>
      <c r="G31" s="20">
        <v>540</v>
      </c>
      <c r="H31" s="20">
        <v>38</v>
      </c>
      <c r="I31" s="20">
        <v>36</v>
      </c>
      <c r="J31" s="20">
        <v>9</v>
      </c>
      <c r="K31" s="20">
        <v>30</v>
      </c>
      <c r="L31" s="20">
        <v>27</v>
      </c>
      <c r="M31" s="81">
        <v>0.92962962962962958</v>
      </c>
      <c r="N31" s="22">
        <v>1</v>
      </c>
      <c r="O31" s="22">
        <v>1</v>
      </c>
      <c r="P31" s="22">
        <v>2.1</v>
      </c>
      <c r="Q31" s="21">
        <v>0.23699999999999999</v>
      </c>
      <c r="R31" s="37">
        <v>1.3</v>
      </c>
      <c r="S31" s="105">
        <v>0</v>
      </c>
      <c r="T31" s="86">
        <v>0</v>
      </c>
    </row>
    <row r="32" spans="1:20" ht="15.75" thickBot="1" x14ac:dyDescent="0.3">
      <c r="A32" s="351" t="s">
        <v>102</v>
      </c>
      <c r="B32" s="349">
        <v>31</v>
      </c>
      <c r="C32" s="20"/>
      <c r="D32" s="20"/>
      <c r="E32" s="20">
        <v>18</v>
      </c>
      <c r="F32" s="20">
        <v>480</v>
      </c>
      <c r="G32" s="20">
        <v>558</v>
      </c>
      <c r="H32" s="20">
        <v>32</v>
      </c>
      <c r="I32" s="20">
        <v>29</v>
      </c>
      <c r="J32" s="20">
        <v>3</v>
      </c>
      <c r="K32" s="20">
        <v>41</v>
      </c>
      <c r="L32" s="20">
        <v>37</v>
      </c>
      <c r="M32" s="81">
        <v>0.86021505376344087</v>
      </c>
      <c r="N32" s="22">
        <v>1.3</v>
      </c>
      <c r="O32" s="22">
        <v>2.4</v>
      </c>
      <c r="P32" s="22">
        <v>1.8</v>
      </c>
      <c r="Q32" s="21">
        <v>9.4E-2</v>
      </c>
      <c r="R32" s="37">
        <v>1</v>
      </c>
      <c r="S32" s="105">
        <v>0</v>
      </c>
      <c r="T32" s="86">
        <v>0</v>
      </c>
    </row>
    <row r="33" spans="1:20" ht="15.75" thickBot="1" x14ac:dyDescent="0.3">
      <c r="A33" s="351" t="s">
        <v>103</v>
      </c>
      <c r="B33" s="349">
        <v>30</v>
      </c>
      <c r="C33" s="20"/>
      <c r="D33" s="20"/>
      <c r="E33" s="20">
        <v>18</v>
      </c>
      <c r="F33" s="20">
        <v>483</v>
      </c>
      <c r="G33" s="20">
        <v>540</v>
      </c>
      <c r="H33" s="20">
        <v>41</v>
      </c>
      <c r="I33" s="20">
        <v>35</v>
      </c>
      <c r="J33" s="20">
        <v>4</v>
      </c>
      <c r="K33" s="20">
        <v>37</v>
      </c>
      <c r="L33" s="20">
        <v>27</v>
      </c>
      <c r="M33" s="81">
        <v>0.89444444444444449</v>
      </c>
      <c r="N33" s="22">
        <v>1.2</v>
      </c>
      <c r="O33" s="22">
        <v>1.4</v>
      </c>
      <c r="P33" s="22">
        <v>2.2999999999999998</v>
      </c>
      <c r="Q33" s="21">
        <v>9.8000000000000004E-2</v>
      </c>
      <c r="R33" s="37">
        <v>1.4</v>
      </c>
      <c r="S33" s="105">
        <v>0</v>
      </c>
      <c r="T33" s="86">
        <v>0</v>
      </c>
    </row>
    <row r="34" spans="1:20" ht="15.75" thickBot="1" x14ac:dyDescent="0.3">
      <c r="A34" s="351" t="s">
        <v>104</v>
      </c>
      <c r="B34" s="349">
        <v>31</v>
      </c>
      <c r="C34" s="20"/>
      <c r="D34" s="20"/>
      <c r="E34" s="20">
        <v>18</v>
      </c>
      <c r="F34" s="20">
        <v>476</v>
      </c>
      <c r="G34" s="20">
        <v>558</v>
      </c>
      <c r="H34" s="20">
        <v>41</v>
      </c>
      <c r="I34" s="20">
        <v>34</v>
      </c>
      <c r="J34" s="20">
        <v>2</v>
      </c>
      <c r="K34" s="20">
        <v>39</v>
      </c>
      <c r="L34" s="20">
        <v>31</v>
      </c>
      <c r="M34" s="81">
        <v>0.8530465949820788</v>
      </c>
      <c r="N34" s="22">
        <v>1.3</v>
      </c>
      <c r="O34" s="22">
        <v>2</v>
      </c>
      <c r="P34" s="22">
        <v>2.2999999999999998</v>
      </c>
      <c r="Q34" s="21">
        <v>4.9000000000000002E-2</v>
      </c>
      <c r="R34" s="37">
        <v>1.3</v>
      </c>
      <c r="S34" s="105">
        <v>0</v>
      </c>
      <c r="T34" s="86">
        <v>0</v>
      </c>
    </row>
    <row r="35" spans="1:20" ht="15.75" thickBot="1" x14ac:dyDescent="0.3">
      <c r="A35" s="351" t="s">
        <v>105</v>
      </c>
      <c r="B35" s="349">
        <v>31</v>
      </c>
      <c r="C35" s="20"/>
      <c r="D35" s="20"/>
      <c r="E35" s="20">
        <v>18</v>
      </c>
      <c r="F35" s="20">
        <v>526</v>
      </c>
      <c r="G35" s="20">
        <v>558</v>
      </c>
      <c r="H35" s="20">
        <v>29</v>
      </c>
      <c r="I35" s="20">
        <v>21</v>
      </c>
      <c r="J35" s="20">
        <v>3</v>
      </c>
      <c r="K35" s="20">
        <v>38</v>
      </c>
      <c r="L35" s="20">
        <v>27</v>
      </c>
      <c r="M35" s="81">
        <v>0.94265232974910396</v>
      </c>
      <c r="N35" s="22">
        <v>1.2</v>
      </c>
      <c r="O35" s="22">
        <v>1.1000000000000001</v>
      </c>
      <c r="P35" s="22">
        <v>1.6</v>
      </c>
      <c r="Q35" s="21">
        <v>0.10299999999999999</v>
      </c>
      <c r="R35" s="37">
        <v>0.9</v>
      </c>
      <c r="S35" s="105">
        <v>0</v>
      </c>
      <c r="T35" s="86">
        <v>0</v>
      </c>
    </row>
    <row r="36" spans="1:20" ht="15.75" thickBot="1" x14ac:dyDescent="0.3">
      <c r="A36" s="351" t="s">
        <v>106</v>
      </c>
      <c r="B36" s="349">
        <v>30</v>
      </c>
      <c r="C36" s="20"/>
      <c r="D36" s="20"/>
      <c r="E36" s="20">
        <v>18</v>
      </c>
      <c r="F36" s="20">
        <v>351</v>
      </c>
      <c r="G36" s="20">
        <v>540</v>
      </c>
      <c r="H36" s="20">
        <v>61</v>
      </c>
      <c r="I36" s="20">
        <v>23</v>
      </c>
      <c r="J36" s="20">
        <v>1</v>
      </c>
      <c r="K36" s="20">
        <v>64</v>
      </c>
      <c r="L36" s="20">
        <v>33</v>
      </c>
      <c r="M36" s="81">
        <v>0.65</v>
      </c>
      <c r="N36" s="22">
        <v>2.1</v>
      </c>
      <c r="O36" s="22">
        <v>3.1</v>
      </c>
      <c r="P36" s="22">
        <v>3.4</v>
      </c>
      <c r="Q36" s="21">
        <v>1.6E-2</v>
      </c>
      <c r="R36" s="37">
        <v>2</v>
      </c>
      <c r="S36" s="105">
        <v>2</v>
      </c>
      <c r="T36" s="86">
        <v>1.8181818181818181E-2</v>
      </c>
    </row>
    <row r="37" spans="1:20" ht="15.75" thickBot="1" x14ac:dyDescent="0.3">
      <c r="A37" s="351" t="s">
        <v>107</v>
      </c>
      <c r="B37" s="349">
        <v>31</v>
      </c>
      <c r="C37" s="20"/>
      <c r="D37" s="20"/>
      <c r="E37" s="20">
        <v>20</v>
      </c>
      <c r="F37" s="20">
        <v>613</v>
      </c>
      <c r="G37" s="20">
        <v>611</v>
      </c>
      <c r="H37" s="20">
        <v>98</v>
      </c>
      <c r="I37" s="20">
        <v>62</v>
      </c>
      <c r="J37" s="20">
        <v>2</v>
      </c>
      <c r="K37" s="20">
        <v>91</v>
      </c>
      <c r="L37" s="20">
        <v>64</v>
      </c>
      <c r="M37" s="81">
        <v>1.0032733224222585</v>
      </c>
      <c r="N37" s="22">
        <v>2.9</v>
      </c>
      <c r="O37" s="22">
        <v>0</v>
      </c>
      <c r="P37" s="22">
        <v>4.9000000000000004</v>
      </c>
      <c r="Q37" s="21">
        <v>0.02</v>
      </c>
      <c r="R37" s="37">
        <v>3.2</v>
      </c>
      <c r="S37" s="105"/>
      <c r="T37" s="86">
        <v>0</v>
      </c>
    </row>
    <row r="38" spans="1:20" ht="15.75" thickBot="1" x14ac:dyDescent="0.3">
      <c r="A38" s="351" t="s">
        <v>108</v>
      </c>
      <c r="B38" s="349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>
        <v>0</v>
      </c>
      <c r="M38" s="8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51" t="s">
        <v>109</v>
      </c>
      <c r="B39" s="355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>
        <v>0</v>
      </c>
      <c r="M39" s="81"/>
      <c r="N39" s="22"/>
      <c r="O39" s="22"/>
      <c r="P39" s="22"/>
      <c r="Q39" s="21"/>
      <c r="R39" s="37"/>
      <c r="S39" s="105"/>
      <c r="T39" s="86"/>
    </row>
    <row r="40" spans="1:20" ht="15.75" thickBot="1" x14ac:dyDescent="0.3">
      <c r="A40" s="335" t="s">
        <v>114</v>
      </c>
      <c r="B40" s="336">
        <f>SUM(B28:B39)</f>
        <v>365</v>
      </c>
      <c r="C40" s="51">
        <v>0</v>
      </c>
      <c r="D40" s="52" t="e">
        <v>#DIV/0!</v>
      </c>
      <c r="E40" s="51">
        <v>18.7</v>
      </c>
      <c r="F40" s="51">
        <v>5447</v>
      </c>
      <c r="G40" s="51">
        <v>5709</v>
      </c>
      <c r="H40" s="51">
        <v>540</v>
      </c>
      <c r="I40" s="51">
        <v>393</v>
      </c>
      <c r="J40" s="51">
        <v>45</v>
      </c>
      <c r="K40" s="51">
        <v>543</v>
      </c>
      <c r="L40" s="84">
        <v>422</v>
      </c>
      <c r="M40" s="55">
        <v>0.95399999999999996</v>
      </c>
      <c r="N40" s="56">
        <v>1.5</v>
      </c>
      <c r="O40" s="56">
        <v>0.5</v>
      </c>
      <c r="P40" s="56">
        <v>2.9</v>
      </c>
      <c r="Q40" s="55">
        <v>8.3000000000000004E-2</v>
      </c>
      <c r="R40" s="56">
        <v>1.5</v>
      </c>
      <c r="S40" s="51">
        <v>3</v>
      </c>
      <c r="T40" s="57">
        <v>2.3999999999999998E-3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0</v>
      </c>
      <c r="D41" s="52" t="e">
        <v>#DIV/0!</v>
      </c>
      <c r="E41" s="51">
        <v>19.666666666666668</v>
      </c>
      <c r="F41" s="51">
        <v>2016</v>
      </c>
      <c r="G41" s="51">
        <v>1804</v>
      </c>
      <c r="H41" s="51">
        <v>200</v>
      </c>
      <c r="I41" s="51">
        <v>153</v>
      </c>
      <c r="J41" s="51">
        <v>21</v>
      </c>
      <c r="K41" s="51">
        <v>203</v>
      </c>
      <c r="L41" s="84">
        <v>176</v>
      </c>
      <c r="M41" s="55">
        <v>1.1180000000000001</v>
      </c>
      <c r="N41" s="56">
        <v>2.2999999999999998</v>
      </c>
      <c r="O41" s="56">
        <v>0</v>
      </c>
      <c r="P41" s="56">
        <v>3.4</v>
      </c>
      <c r="Q41" s="55">
        <v>0.105</v>
      </c>
      <c r="R41" s="56">
        <v>2.2000000000000002</v>
      </c>
      <c r="S41" s="51">
        <v>1</v>
      </c>
      <c r="T41" s="57">
        <v>2.6385224274406332E-3</v>
      </c>
    </row>
    <row r="42" spans="1:20" ht="15.75" thickBot="1" x14ac:dyDescent="0.3">
      <c r="A42" s="335" t="s">
        <v>111</v>
      </c>
      <c r="B42" s="336">
        <v>91</v>
      </c>
      <c r="C42" s="51">
        <v>0</v>
      </c>
      <c r="D42" s="52" t="e">
        <v>#DIV/0!</v>
      </c>
      <c r="E42" s="51">
        <v>18</v>
      </c>
      <c r="F42" s="51">
        <v>1465</v>
      </c>
      <c r="G42" s="51">
        <v>1638</v>
      </c>
      <c r="H42" s="51">
        <v>111</v>
      </c>
      <c r="I42" s="51">
        <v>100</v>
      </c>
      <c r="J42" s="51">
        <v>16</v>
      </c>
      <c r="K42" s="51">
        <v>108</v>
      </c>
      <c r="L42" s="84">
        <v>91</v>
      </c>
      <c r="M42" s="55">
        <v>0.89400000000000002</v>
      </c>
      <c r="N42" s="56">
        <v>1.2</v>
      </c>
      <c r="O42" s="56">
        <v>1.6</v>
      </c>
      <c r="P42" s="56">
        <v>2.1</v>
      </c>
      <c r="Q42" s="55">
        <v>0.14399999999999999</v>
      </c>
      <c r="R42" s="56">
        <v>1.2</v>
      </c>
      <c r="S42" s="51">
        <v>0</v>
      </c>
      <c r="T42" s="57">
        <v>0</v>
      </c>
    </row>
    <row r="43" spans="1:20" ht="15.75" thickBot="1" x14ac:dyDescent="0.3">
      <c r="A43" s="335" t="s">
        <v>112</v>
      </c>
      <c r="B43" s="336">
        <v>92</v>
      </c>
      <c r="C43" s="51">
        <v>0</v>
      </c>
      <c r="D43" s="52" t="e">
        <v>#DIV/0!</v>
      </c>
      <c r="E43" s="51">
        <v>18</v>
      </c>
      <c r="F43" s="51">
        <v>1353</v>
      </c>
      <c r="G43" s="51">
        <v>1656</v>
      </c>
      <c r="H43" s="51">
        <v>131</v>
      </c>
      <c r="I43" s="51">
        <v>78</v>
      </c>
      <c r="J43" s="51">
        <v>6</v>
      </c>
      <c r="K43" s="51">
        <v>141</v>
      </c>
      <c r="L43" s="84">
        <v>91</v>
      </c>
      <c r="M43" s="55">
        <v>0.81699999999999995</v>
      </c>
      <c r="N43" s="56">
        <v>1.5</v>
      </c>
      <c r="O43" s="56">
        <v>2.2999999999999998</v>
      </c>
      <c r="P43" s="56">
        <v>2.4</v>
      </c>
      <c r="Q43" s="55">
        <v>4.5999999999999999E-2</v>
      </c>
      <c r="R43" s="56">
        <v>1.4</v>
      </c>
      <c r="S43" s="51">
        <v>2</v>
      </c>
      <c r="T43" s="57">
        <v>5.4794520547945206E-3</v>
      </c>
    </row>
    <row r="44" spans="1:20" ht="15.75" thickBot="1" x14ac:dyDescent="0.3">
      <c r="A44" s="335" t="s">
        <v>113</v>
      </c>
      <c r="B44" s="336">
        <v>92</v>
      </c>
      <c r="C44" s="51">
        <v>0</v>
      </c>
      <c r="D44" s="52" t="e">
        <v>#DIV/0!</v>
      </c>
      <c r="E44" s="51">
        <v>20</v>
      </c>
      <c r="F44" s="51">
        <v>613</v>
      </c>
      <c r="G44" s="51">
        <v>611</v>
      </c>
      <c r="H44" s="51">
        <v>98</v>
      </c>
      <c r="I44" s="51">
        <v>62</v>
      </c>
      <c r="J44" s="51">
        <v>2</v>
      </c>
      <c r="K44" s="51">
        <v>91</v>
      </c>
      <c r="L44" s="84">
        <v>64</v>
      </c>
      <c r="M44" s="55">
        <v>1.0029999999999999</v>
      </c>
      <c r="N44" s="56">
        <v>1</v>
      </c>
      <c r="O44" s="56">
        <v>0</v>
      </c>
      <c r="P44" s="56">
        <v>4.9000000000000004</v>
      </c>
      <c r="Q44" s="55">
        <v>0.02</v>
      </c>
      <c r="R44" s="56">
        <v>1.1000000000000001</v>
      </c>
      <c r="S44" s="51">
        <v>0</v>
      </c>
      <c r="T44" s="57">
        <v>0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8"/>
    </row>
    <row r="46" spans="1:20" x14ac:dyDescent="0.25">
      <c r="A46" s="119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21"/>
      <c r="T46" s="121"/>
    </row>
    <row r="47" spans="1:20" x14ac:dyDescent="0.25">
      <c r="A47" s="398" t="str">
        <f>$A$1</f>
        <v xml:space="preserve"> INDICADORES  DE HOSPITALIZACIÓN</v>
      </c>
      <c r="B47" s="399"/>
      <c r="C47" s="132"/>
      <c r="D47" s="133"/>
      <c r="E47" s="131"/>
      <c r="F47" s="131"/>
      <c r="G47" s="131"/>
      <c r="H47" s="131"/>
      <c r="I47" s="131"/>
      <c r="J47" s="131"/>
      <c r="K47" s="132"/>
      <c r="L47" s="134"/>
      <c r="M47" s="131"/>
      <c r="N47" s="135"/>
      <c r="O47" s="131"/>
      <c r="P47" s="131"/>
      <c r="Q47" s="130"/>
      <c r="R47" s="135"/>
      <c r="S47" s="135"/>
      <c r="T47" s="135"/>
    </row>
    <row r="48" spans="1:20" x14ac:dyDescent="0.25">
      <c r="A48" s="6" t="s">
        <v>121</v>
      </c>
      <c r="B48" s="6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0"/>
      <c r="R48" s="121"/>
      <c r="S48" s="121"/>
      <c r="T48" s="121"/>
    </row>
    <row r="49" spans="1:20" ht="15.75" thickBot="1" x14ac:dyDescent="0.3">
      <c r="A49" s="350" t="s">
        <v>119</v>
      </c>
      <c r="C49" s="70"/>
      <c r="D49" s="122"/>
      <c r="E49" s="70"/>
      <c r="F49" s="70"/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136"/>
      <c r="S49" s="136"/>
      <c r="T49" s="136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215">
        <v>1</v>
      </c>
      <c r="D51" s="215">
        <v>0</v>
      </c>
      <c r="E51" s="215">
        <v>21</v>
      </c>
      <c r="F51" s="215">
        <v>717</v>
      </c>
      <c r="G51" s="215">
        <v>662</v>
      </c>
      <c r="H51" s="215">
        <v>95</v>
      </c>
      <c r="I51" s="215">
        <v>66</v>
      </c>
      <c r="J51" s="215">
        <v>14</v>
      </c>
      <c r="K51" s="215">
        <v>98</v>
      </c>
      <c r="L51" s="215">
        <v>84</v>
      </c>
      <c r="M51" s="218">
        <v>1.0830815709969788</v>
      </c>
      <c r="N51" s="217">
        <v>3.2</v>
      </c>
      <c r="O51" s="217">
        <v>0</v>
      </c>
      <c r="P51" s="217">
        <v>4.5</v>
      </c>
      <c r="Q51" s="216">
        <v>0.14699999999999999</v>
      </c>
      <c r="R51" s="219">
        <v>3.1</v>
      </c>
      <c r="S51" s="221">
        <v>4</v>
      </c>
      <c r="T51" s="220">
        <v>3.2786885245901641E-2</v>
      </c>
    </row>
    <row r="52" spans="1:20" ht="15.75" thickBot="1" x14ac:dyDescent="0.3">
      <c r="A52" s="351" t="s">
        <v>99</v>
      </c>
      <c r="B52" s="349">
        <v>28</v>
      </c>
      <c r="C52" s="215"/>
      <c r="D52" s="215"/>
      <c r="E52" s="215">
        <v>17</v>
      </c>
      <c r="F52" s="215">
        <v>533</v>
      </c>
      <c r="G52" s="215">
        <v>504</v>
      </c>
      <c r="H52" s="215">
        <v>78</v>
      </c>
      <c r="I52" s="215">
        <v>63</v>
      </c>
      <c r="J52" s="215">
        <v>10</v>
      </c>
      <c r="K52" s="215">
        <v>73</v>
      </c>
      <c r="L52" s="215">
        <v>66</v>
      </c>
      <c r="M52" s="218">
        <v>1.0575396825396826</v>
      </c>
      <c r="N52" s="217">
        <v>2.6</v>
      </c>
      <c r="O52" s="217">
        <v>0</v>
      </c>
      <c r="P52" s="217">
        <v>4.5999999999999996</v>
      </c>
      <c r="Q52" s="216">
        <v>0.128</v>
      </c>
      <c r="R52" s="219">
        <v>2.8</v>
      </c>
      <c r="S52" s="221">
        <v>1</v>
      </c>
      <c r="T52" s="220">
        <v>8.6206896551724137E-3</v>
      </c>
    </row>
    <row r="53" spans="1:20" ht="15.75" thickBot="1" x14ac:dyDescent="0.3">
      <c r="A53" s="351" t="s">
        <v>100</v>
      </c>
      <c r="B53" s="349">
        <v>31</v>
      </c>
      <c r="C53" s="20"/>
      <c r="D53" s="20"/>
      <c r="E53" s="20">
        <v>18</v>
      </c>
      <c r="F53" s="20">
        <v>568</v>
      </c>
      <c r="G53" s="20">
        <v>558</v>
      </c>
      <c r="H53" s="20">
        <v>59</v>
      </c>
      <c r="I53" s="20">
        <v>46</v>
      </c>
      <c r="J53" s="20">
        <v>7</v>
      </c>
      <c r="K53" s="20">
        <v>61</v>
      </c>
      <c r="L53" s="20">
        <v>56</v>
      </c>
      <c r="M53" s="81">
        <v>1.0179211469534051</v>
      </c>
      <c r="N53" s="22">
        <v>2</v>
      </c>
      <c r="O53" s="22">
        <v>0</v>
      </c>
      <c r="P53" s="22">
        <v>3.3</v>
      </c>
      <c r="Q53" s="21">
        <v>0.11899999999999999</v>
      </c>
      <c r="R53" s="37">
        <v>1.9</v>
      </c>
      <c r="S53" s="105">
        <v>0</v>
      </c>
      <c r="T53" s="86">
        <v>0</v>
      </c>
    </row>
    <row r="54" spans="1:20" ht="15.75" thickBot="1" x14ac:dyDescent="0.3">
      <c r="A54" s="351" t="s">
        <v>101</v>
      </c>
      <c r="B54" s="353">
        <v>30</v>
      </c>
      <c r="C54" s="20"/>
      <c r="D54" s="20"/>
      <c r="E54" s="20">
        <v>18</v>
      </c>
      <c r="F54" s="20">
        <v>564</v>
      </c>
      <c r="G54" s="20">
        <v>540</v>
      </c>
      <c r="H54" s="20">
        <v>54</v>
      </c>
      <c r="I54" s="20">
        <v>37</v>
      </c>
      <c r="J54" s="20">
        <v>11</v>
      </c>
      <c r="K54" s="20">
        <v>56</v>
      </c>
      <c r="L54" s="20">
        <v>46</v>
      </c>
      <c r="M54" s="81">
        <v>1.0444444444444445</v>
      </c>
      <c r="N54" s="22">
        <v>1.9</v>
      </c>
      <c r="O54" s="22">
        <v>0</v>
      </c>
      <c r="P54" s="22">
        <v>3</v>
      </c>
      <c r="Q54" s="21">
        <v>0.20399999999999999</v>
      </c>
      <c r="R54" s="37">
        <v>1.8</v>
      </c>
      <c r="S54" s="105">
        <v>1</v>
      </c>
      <c r="T54" s="86">
        <v>7.575757575757576E-3</v>
      </c>
    </row>
    <row r="55" spans="1:20" ht="15.75" thickBot="1" x14ac:dyDescent="0.3">
      <c r="A55" s="351" t="s">
        <v>102</v>
      </c>
      <c r="B55" s="349">
        <v>31</v>
      </c>
      <c r="C55" s="20"/>
      <c r="D55" s="20"/>
      <c r="E55" s="20">
        <v>18</v>
      </c>
      <c r="F55" s="20">
        <v>668</v>
      </c>
      <c r="G55" s="20">
        <v>558</v>
      </c>
      <c r="H55" s="20">
        <v>62</v>
      </c>
      <c r="I55" s="20">
        <v>58</v>
      </c>
      <c r="J55" s="20">
        <v>2</v>
      </c>
      <c r="K55" s="20">
        <v>71</v>
      </c>
      <c r="L55" s="20">
        <v>67</v>
      </c>
      <c r="M55" s="81">
        <v>1.1971326164874552</v>
      </c>
      <c r="N55" s="22">
        <v>2.2999999999999998</v>
      </c>
      <c r="O55" s="22">
        <v>0</v>
      </c>
      <c r="P55" s="22">
        <v>3.4</v>
      </c>
      <c r="Q55" s="21">
        <v>3.2000000000000001E-2</v>
      </c>
      <c r="R55" s="37">
        <v>2</v>
      </c>
      <c r="S55" s="105">
        <v>0</v>
      </c>
      <c r="T55" s="86">
        <v>0</v>
      </c>
    </row>
    <row r="56" spans="1:20" ht="15.75" thickBot="1" x14ac:dyDescent="0.3">
      <c r="A56" s="351" t="s">
        <v>103</v>
      </c>
      <c r="B56" s="349">
        <v>30</v>
      </c>
      <c r="C56" s="20"/>
      <c r="D56" s="20"/>
      <c r="E56" s="20">
        <v>25</v>
      </c>
      <c r="F56" s="20">
        <v>830</v>
      </c>
      <c r="G56" s="20">
        <v>754</v>
      </c>
      <c r="H56" s="20">
        <v>113</v>
      </c>
      <c r="I56" s="20">
        <v>104</v>
      </c>
      <c r="J56" s="20">
        <v>2</v>
      </c>
      <c r="K56" s="20">
        <v>119</v>
      </c>
      <c r="L56" s="20">
        <v>114</v>
      </c>
      <c r="M56" s="81">
        <v>1.1007957559681698</v>
      </c>
      <c r="N56" s="22">
        <v>4</v>
      </c>
      <c r="O56" s="22">
        <v>0</v>
      </c>
      <c r="P56" s="22">
        <v>4.5</v>
      </c>
      <c r="Q56" s="21">
        <v>1.7999999999999999E-2</v>
      </c>
      <c r="R56" s="37">
        <v>3.8</v>
      </c>
      <c r="S56" s="105">
        <v>0</v>
      </c>
      <c r="T56" s="86">
        <v>0</v>
      </c>
    </row>
    <row r="57" spans="1:20" ht="15.75" thickBot="1" x14ac:dyDescent="0.3">
      <c r="A57" s="351" t="s">
        <v>104</v>
      </c>
      <c r="B57" s="349">
        <v>31</v>
      </c>
      <c r="C57" s="20"/>
      <c r="D57" s="20"/>
      <c r="E57" s="20">
        <v>27</v>
      </c>
      <c r="F57" s="20">
        <v>840</v>
      </c>
      <c r="G57" s="20">
        <v>831</v>
      </c>
      <c r="H57" s="20">
        <v>83</v>
      </c>
      <c r="I57" s="20">
        <v>79</v>
      </c>
      <c r="J57" s="20">
        <v>1</v>
      </c>
      <c r="K57" s="20">
        <v>88</v>
      </c>
      <c r="L57" s="20">
        <v>81</v>
      </c>
      <c r="M57" s="81">
        <v>1.0108303249097472</v>
      </c>
      <c r="N57" s="22">
        <v>2.8</v>
      </c>
      <c r="O57" s="22">
        <v>0</v>
      </c>
      <c r="P57" s="22">
        <v>3.1</v>
      </c>
      <c r="Q57" s="21">
        <v>1.2E-2</v>
      </c>
      <c r="R57" s="37">
        <v>2.7</v>
      </c>
      <c r="S57" s="105">
        <v>1</v>
      </c>
      <c r="T57" s="86">
        <v>8.0645161290322578E-3</v>
      </c>
    </row>
    <row r="58" spans="1:20" ht="15.75" thickBot="1" x14ac:dyDescent="0.3">
      <c r="A58" s="351" t="s">
        <v>105</v>
      </c>
      <c r="B58" s="349">
        <v>31</v>
      </c>
      <c r="C58" s="20"/>
      <c r="D58" s="20"/>
      <c r="E58" s="20">
        <v>27</v>
      </c>
      <c r="F58" s="20">
        <v>821</v>
      </c>
      <c r="G58" s="20">
        <v>838</v>
      </c>
      <c r="H58" s="20">
        <v>101</v>
      </c>
      <c r="I58" s="20">
        <v>95</v>
      </c>
      <c r="J58" s="20">
        <v>0</v>
      </c>
      <c r="K58" s="20">
        <v>98</v>
      </c>
      <c r="L58" s="20">
        <v>91</v>
      </c>
      <c r="M58" s="81">
        <v>0.97971360381861572</v>
      </c>
      <c r="N58" s="22">
        <v>3.2</v>
      </c>
      <c r="O58" s="22">
        <v>0.2</v>
      </c>
      <c r="P58" s="22">
        <v>3.7</v>
      </c>
      <c r="Q58" s="21">
        <v>0</v>
      </c>
      <c r="R58" s="37">
        <v>3.3</v>
      </c>
      <c r="S58" s="105">
        <v>1</v>
      </c>
      <c r="T58" s="86">
        <v>8.4745762711864406E-3</v>
      </c>
    </row>
    <row r="59" spans="1:20" ht="15.75" thickBot="1" x14ac:dyDescent="0.3">
      <c r="A59" s="351" t="s">
        <v>106</v>
      </c>
      <c r="B59" s="349">
        <v>30</v>
      </c>
      <c r="C59" s="20"/>
      <c r="D59" s="20"/>
      <c r="E59" s="20">
        <v>27</v>
      </c>
      <c r="F59" s="20">
        <v>788</v>
      </c>
      <c r="G59" s="20">
        <v>796</v>
      </c>
      <c r="H59" s="20">
        <v>127</v>
      </c>
      <c r="I59" s="20">
        <v>112</v>
      </c>
      <c r="J59" s="20">
        <v>2</v>
      </c>
      <c r="K59" s="20">
        <v>131</v>
      </c>
      <c r="L59" s="20">
        <v>118</v>
      </c>
      <c r="M59" s="81">
        <v>0.98994974874371855</v>
      </c>
      <c r="N59" s="80">
        <v>4.4000000000000004</v>
      </c>
      <c r="O59" s="22">
        <v>0.1</v>
      </c>
      <c r="P59" s="22">
        <v>4.7</v>
      </c>
      <c r="Q59" s="21">
        <v>1.6E-2</v>
      </c>
      <c r="R59" s="37">
        <v>4.2</v>
      </c>
      <c r="S59" s="105">
        <v>1</v>
      </c>
      <c r="T59" s="86">
        <v>8.130081300813009E-3</v>
      </c>
    </row>
    <row r="60" spans="1:20" ht="15.75" thickBot="1" x14ac:dyDescent="0.3">
      <c r="A60" s="351" t="s">
        <v>107</v>
      </c>
      <c r="B60" s="349">
        <v>31</v>
      </c>
      <c r="C60" s="20"/>
      <c r="D60" s="20"/>
      <c r="E60" s="20">
        <v>28</v>
      </c>
      <c r="F60" s="20">
        <v>879</v>
      </c>
      <c r="G60" s="20">
        <v>860</v>
      </c>
      <c r="H60" s="20">
        <v>108</v>
      </c>
      <c r="I60" s="20">
        <v>93</v>
      </c>
      <c r="J60" s="20">
        <v>0</v>
      </c>
      <c r="K60" s="20">
        <v>114</v>
      </c>
      <c r="L60" s="20">
        <v>102</v>
      </c>
      <c r="M60" s="81">
        <v>1.0220930232558139</v>
      </c>
      <c r="N60" s="22">
        <v>3.7</v>
      </c>
      <c r="O60" s="22">
        <v>0</v>
      </c>
      <c r="P60" s="22">
        <v>3.9</v>
      </c>
      <c r="Q60" s="21">
        <v>0</v>
      </c>
      <c r="R60" s="37">
        <v>3.5</v>
      </c>
      <c r="S60" s="105"/>
      <c r="T60" s="86">
        <v>0</v>
      </c>
    </row>
    <row r="61" spans="1:20" ht="15.75" thickBot="1" x14ac:dyDescent="0.3">
      <c r="A61" s="351" t="s">
        <v>108</v>
      </c>
      <c r="B61" s="349">
        <v>30</v>
      </c>
      <c r="C61" s="20"/>
      <c r="D61" s="20"/>
      <c r="E61" s="20"/>
      <c r="F61" s="20"/>
      <c r="G61" s="20"/>
      <c r="H61" s="20"/>
      <c r="I61" s="20"/>
      <c r="J61" s="20"/>
      <c r="K61" s="20"/>
      <c r="L61" s="20">
        <v>0</v>
      </c>
      <c r="M61" s="8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51" t="s">
        <v>109</v>
      </c>
      <c r="B62" s="355">
        <v>31</v>
      </c>
      <c r="C62" s="20"/>
      <c r="D62" s="20"/>
      <c r="E62" s="20"/>
      <c r="F62" s="20"/>
      <c r="G62" s="20"/>
      <c r="H62" s="20"/>
      <c r="I62" s="20"/>
      <c r="J62" s="20"/>
      <c r="K62" s="20"/>
      <c r="L62" s="20">
        <v>0</v>
      </c>
      <c r="M62" s="8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5" t="s">
        <v>114</v>
      </c>
      <c r="B63" s="336">
        <f>SUM(B51:B62)</f>
        <v>365</v>
      </c>
      <c r="C63" s="51">
        <v>1</v>
      </c>
      <c r="D63" s="52">
        <v>365</v>
      </c>
      <c r="E63" s="51">
        <v>22.6</v>
      </c>
      <c r="F63" s="51">
        <v>7208</v>
      </c>
      <c r="G63" s="51">
        <v>6901</v>
      </c>
      <c r="H63" s="51">
        <v>880</v>
      </c>
      <c r="I63" s="51">
        <v>753</v>
      </c>
      <c r="J63" s="51">
        <v>49</v>
      </c>
      <c r="K63" s="51">
        <v>909</v>
      </c>
      <c r="L63" s="84">
        <v>825</v>
      </c>
      <c r="M63" s="55">
        <v>1.044</v>
      </c>
      <c r="N63" s="56">
        <v>2.5</v>
      </c>
      <c r="O63" s="56">
        <v>0</v>
      </c>
      <c r="P63" s="56">
        <v>3.9</v>
      </c>
      <c r="Q63" s="55">
        <v>5.6000000000000001E-2</v>
      </c>
      <c r="R63" s="56">
        <v>2.4</v>
      </c>
      <c r="S63" s="51">
        <v>9</v>
      </c>
      <c r="T63" s="57">
        <v>6.7164179104477612E-3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1</v>
      </c>
      <c r="D64" s="52">
        <v>90</v>
      </c>
      <c r="E64" s="51">
        <v>18.666666666666668</v>
      </c>
      <c r="F64" s="51">
        <v>1818</v>
      </c>
      <c r="G64" s="51">
        <v>1724</v>
      </c>
      <c r="H64" s="51">
        <v>232</v>
      </c>
      <c r="I64" s="51">
        <v>175</v>
      </c>
      <c r="J64" s="51">
        <v>31</v>
      </c>
      <c r="K64" s="51">
        <v>232</v>
      </c>
      <c r="L64" s="84">
        <v>206</v>
      </c>
      <c r="M64" s="55">
        <v>1.0549999999999999</v>
      </c>
      <c r="N64" s="56">
        <v>2.6</v>
      </c>
      <c r="O64" s="56">
        <v>0</v>
      </c>
      <c r="P64" s="56">
        <v>4.0999999999999996</v>
      </c>
      <c r="Q64" s="55">
        <v>0.13400000000000001</v>
      </c>
      <c r="R64" s="56">
        <v>2.6</v>
      </c>
      <c r="S64" s="51">
        <v>5</v>
      </c>
      <c r="T64" s="57">
        <v>1.3513513513513514E-2</v>
      </c>
    </row>
    <row r="65" spans="1:20" ht="15.75" thickBot="1" x14ac:dyDescent="0.3">
      <c r="A65" s="335" t="s">
        <v>111</v>
      </c>
      <c r="B65" s="336">
        <v>91</v>
      </c>
      <c r="C65" s="51">
        <v>0</v>
      </c>
      <c r="D65" s="52" t="e">
        <v>#DIV/0!</v>
      </c>
      <c r="E65" s="51">
        <v>20.333333333333332</v>
      </c>
      <c r="F65" s="51">
        <v>2062</v>
      </c>
      <c r="G65" s="51">
        <v>1852</v>
      </c>
      <c r="H65" s="51">
        <v>229</v>
      </c>
      <c r="I65" s="51">
        <v>199</v>
      </c>
      <c r="J65" s="51">
        <v>15</v>
      </c>
      <c r="K65" s="51">
        <v>246</v>
      </c>
      <c r="L65" s="84">
        <v>227</v>
      </c>
      <c r="M65" s="55">
        <v>1.113</v>
      </c>
      <c r="N65" s="56">
        <v>2.7</v>
      </c>
      <c r="O65" s="56">
        <v>0</v>
      </c>
      <c r="P65" s="56">
        <v>3.8</v>
      </c>
      <c r="Q65" s="55">
        <v>6.6000000000000003E-2</v>
      </c>
      <c r="R65" s="56">
        <v>2.5</v>
      </c>
      <c r="S65" s="51">
        <v>1</v>
      </c>
      <c r="T65" s="57">
        <v>2.0964360587002098E-3</v>
      </c>
    </row>
    <row r="66" spans="1:20" ht="15.75" thickBot="1" x14ac:dyDescent="0.3">
      <c r="A66" s="335" t="s">
        <v>112</v>
      </c>
      <c r="B66" s="336">
        <v>92</v>
      </c>
      <c r="C66" s="51">
        <v>0</v>
      </c>
      <c r="D66" s="52" t="e">
        <v>#DIV/0!</v>
      </c>
      <c r="E66" s="51">
        <v>27</v>
      </c>
      <c r="F66" s="51">
        <v>2449</v>
      </c>
      <c r="G66" s="51">
        <v>2465</v>
      </c>
      <c r="H66" s="51">
        <v>311</v>
      </c>
      <c r="I66" s="51">
        <v>286</v>
      </c>
      <c r="J66" s="51">
        <v>3</v>
      </c>
      <c r="K66" s="51">
        <v>317</v>
      </c>
      <c r="L66" s="84">
        <v>290</v>
      </c>
      <c r="M66" s="55">
        <v>0.99399999999999999</v>
      </c>
      <c r="N66" s="56">
        <v>3.4</v>
      </c>
      <c r="O66" s="56">
        <v>0.1</v>
      </c>
      <c r="P66" s="56">
        <v>3.8</v>
      </c>
      <c r="Q66" s="55">
        <v>0.01</v>
      </c>
      <c r="R66" s="56">
        <v>3.4</v>
      </c>
      <c r="S66" s="51">
        <v>3</v>
      </c>
      <c r="T66" s="57">
        <v>8.21917808219178E-3</v>
      </c>
    </row>
    <row r="67" spans="1:20" ht="15.75" thickBot="1" x14ac:dyDescent="0.3">
      <c r="A67" s="335" t="s">
        <v>113</v>
      </c>
      <c r="B67" s="336">
        <v>92</v>
      </c>
      <c r="C67" s="51">
        <v>0</v>
      </c>
      <c r="D67" s="52" t="e">
        <v>#DIV/0!</v>
      </c>
      <c r="E67" s="51">
        <v>28</v>
      </c>
      <c r="F67" s="51">
        <v>879</v>
      </c>
      <c r="G67" s="51">
        <v>860</v>
      </c>
      <c r="H67" s="51">
        <v>108</v>
      </c>
      <c r="I67" s="51">
        <v>93</v>
      </c>
      <c r="J67" s="51">
        <v>0</v>
      </c>
      <c r="K67" s="51">
        <v>114</v>
      </c>
      <c r="L67" s="84">
        <v>102</v>
      </c>
      <c r="M67" s="55">
        <v>1.022</v>
      </c>
      <c r="N67" s="56">
        <v>1.2</v>
      </c>
      <c r="O67" s="56">
        <v>0</v>
      </c>
      <c r="P67" s="56">
        <v>3.9</v>
      </c>
      <c r="Q67" s="55">
        <v>0</v>
      </c>
      <c r="R67" s="56">
        <v>1.2</v>
      </c>
      <c r="S67" s="51">
        <v>0</v>
      </c>
      <c r="T67" s="57">
        <v>0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8"/>
    </row>
    <row r="69" spans="1:20" x14ac:dyDescent="0.25">
      <c r="A69" s="89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3"/>
      <c r="M69" s="94"/>
      <c r="N69" s="95"/>
      <c r="O69" s="95"/>
      <c r="P69" s="95"/>
      <c r="Q69" s="94"/>
      <c r="R69" s="95"/>
      <c r="S69" s="90"/>
      <c r="T69" s="138"/>
    </row>
    <row r="70" spans="1:20" hidden="1" x14ac:dyDescent="0.25">
      <c r="A70" s="131" t="str">
        <f>$A$1</f>
        <v xml:space="preserve"> INDICADORES  DE HOSPITALIZACIÓN</v>
      </c>
      <c r="B70" s="132"/>
      <c r="C70" s="132"/>
      <c r="D70" s="133"/>
      <c r="E70" s="131"/>
      <c r="F70" s="131"/>
      <c r="G70" s="131"/>
      <c r="H70" s="131"/>
      <c r="I70" s="131"/>
      <c r="J70" s="131"/>
      <c r="K70" s="132"/>
      <c r="L70" s="134"/>
      <c r="M70" s="131"/>
      <c r="N70" s="135"/>
      <c r="O70" s="131"/>
      <c r="P70" s="131"/>
      <c r="Q70" s="130"/>
      <c r="R70" s="135"/>
      <c r="S70" s="135"/>
      <c r="T70" s="135"/>
    </row>
    <row r="71" spans="1:20" hidden="1" x14ac:dyDescent="0.25">
      <c r="A71" s="131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0"/>
      <c r="R71" s="121"/>
      <c r="S71" s="121"/>
      <c r="T71" s="121"/>
    </row>
    <row r="72" spans="1:20" ht="15.75" hidden="1" thickBot="1" x14ac:dyDescent="0.3">
      <c r="A72" s="70" t="s">
        <v>32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3"/>
      <c r="M72" s="70"/>
      <c r="N72" s="70"/>
      <c r="O72" s="70"/>
      <c r="P72" s="70"/>
      <c r="Q72" s="70"/>
      <c r="R72" s="136"/>
      <c r="S72" s="136"/>
      <c r="T72" s="136"/>
    </row>
    <row r="73" spans="1:20" ht="54.75" hidden="1" thickBot="1" x14ac:dyDescent="0.3">
      <c r="A73" s="11" t="s">
        <v>1</v>
      </c>
      <c r="B73" s="12" t="s">
        <v>2</v>
      </c>
      <c r="C73" s="137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hidden="1" thickBot="1" x14ac:dyDescent="0.3">
      <c r="A74" s="351" t="s">
        <v>98</v>
      </c>
      <c r="B74" s="349">
        <v>31</v>
      </c>
      <c r="C74" s="222">
        <v>2</v>
      </c>
      <c r="D74" s="222">
        <v>0</v>
      </c>
      <c r="E74" s="222" t="s">
        <v>48</v>
      </c>
      <c r="F74" s="222" t="s">
        <v>48</v>
      </c>
      <c r="G74" s="222" t="s">
        <v>48</v>
      </c>
      <c r="H74" s="222" t="s">
        <v>48</v>
      </c>
      <c r="I74" s="222" t="s">
        <v>48</v>
      </c>
      <c r="J74" s="222" t="s">
        <v>48</v>
      </c>
      <c r="K74" s="222" t="s">
        <v>48</v>
      </c>
      <c r="L74" s="222">
        <v>78</v>
      </c>
      <c r="M74" s="225" t="s">
        <v>48</v>
      </c>
      <c r="N74" s="224" t="s">
        <v>48</v>
      </c>
      <c r="O74" s="224" t="s">
        <v>48</v>
      </c>
      <c r="P74" s="224" t="s">
        <v>48</v>
      </c>
      <c r="Q74" s="223" t="s">
        <v>48</v>
      </c>
      <c r="R74" s="226" t="s">
        <v>48</v>
      </c>
      <c r="S74" s="228">
        <v>0</v>
      </c>
      <c r="T74" s="227">
        <v>0</v>
      </c>
    </row>
    <row r="75" spans="1:20" ht="15.75" hidden="1" thickBot="1" x14ac:dyDescent="0.3">
      <c r="A75" s="351" t="s">
        <v>99</v>
      </c>
      <c r="B75" s="349">
        <v>29</v>
      </c>
      <c r="C75" s="222">
        <v>1</v>
      </c>
      <c r="D75" s="222">
        <v>0</v>
      </c>
      <c r="E75" s="222"/>
      <c r="F75" s="222"/>
      <c r="G75" s="222"/>
      <c r="H75" s="222"/>
      <c r="I75" s="222"/>
      <c r="J75" s="222"/>
      <c r="K75" s="222"/>
      <c r="L75" s="222">
        <v>0</v>
      </c>
      <c r="M75" s="225"/>
      <c r="N75" s="224"/>
      <c r="O75" s="224"/>
      <c r="P75" s="224"/>
      <c r="Q75" s="223"/>
      <c r="R75" s="226"/>
      <c r="S75" s="228">
        <v>1</v>
      </c>
      <c r="T75" s="227">
        <v>1.3157894736842105E-2</v>
      </c>
    </row>
    <row r="76" spans="1:20" ht="15.75" hidden="1" thickBot="1" x14ac:dyDescent="0.3">
      <c r="A76" s="351" t="s">
        <v>100</v>
      </c>
      <c r="B76" s="349">
        <v>31</v>
      </c>
      <c r="C76" s="20">
        <v>2</v>
      </c>
      <c r="D76" s="20">
        <v>2</v>
      </c>
      <c r="E76" s="20"/>
      <c r="F76" s="20"/>
      <c r="G76" s="20"/>
      <c r="H76" s="20"/>
      <c r="I76" s="20"/>
      <c r="J76" s="20"/>
      <c r="K76" s="20"/>
      <c r="L76" s="20">
        <v>0</v>
      </c>
      <c r="M76" s="81"/>
      <c r="N76" s="22"/>
      <c r="O76" s="22"/>
      <c r="P76" s="22"/>
      <c r="Q76" s="21"/>
      <c r="R76" s="37"/>
      <c r="S76" s="105">
        <v>0</v>
      </c>
      <c r="T76" s="86">
        <v>0</v>
      </c>
    </row>
    <row r="77" spans="1:20" ht="15.75" hidden="1" thickBot="1" x14ac:dyDescent="0.3">
      <c r="A77" s="351" t="s">
        <v>101</v>
      </c>
      <c r="B77" s="353">
        <v>30</v>
      </c>
      <c r="C77" s="20">
        <v>0</v>
      </c>
      <c r="D77" s="20">
        <v>2</v>
      </c>
      <c r="E77" s="20"/>
      <c r="F77" s="20"/>
      <c r="G77" s="20"/>
      <c r="H77" s="20"/>
      <c r="I77" s="20"/>
      <c r="J77" s="20"/>
      <c r="K77" s="20"/>
      <c r="L77" s="20">
        <v>0</v>
      </c>
      <c r="M77" s="81"/>
      <c r="N77" s="22"/>
      <c r="O77" s="22"/>
      <c r="P77" s="22"/>
      <c r="Q77" s="21"/>
      <c r="R77" s="37"/>
      <c r="S77" s="105">
        <v>1</v>
      </c>
      <c r="T77" s="86">
        <v>1.282051282051282E-2</v>
      </c>
    </row>
    <row r="78" spans="1:20" ht="15.75" hidden="1" thickBot="1" x14ac:dyDescent="0.3">
      <c r="A78" s="351" t="s">
        <v>102</v>
      </c>
      <c r="B78" s="349">
        <v>31</v>
      </c>
      <c r="C78" s="20">
        <v>0</v>
      </c>
      <c r="D78" s="20">
        <v>1</v>
      </c>
      <c r="E78" s="20"/>
      <c r="F78" s="20"/>
      <c r="G78" s="20"/>
      <c r="H78" s="20"/>
      <c r="I78" s="20"/>
      <c r="J78" s="20"/>
      <c r="K78" s="20"/>
      <c r="L78" s="20">
        <v>0</v>
      </c>
      <c r="M78" s="81"/>
      <c r="N78" s="22"/>
      <c r="O78" s="22"/>
      <c r="P78" s="22"/>
      <c r="Q78" s="21"/>
      <c r="R78" s="37"/>
      <c r="S78" s="105">
        <v>0</v>
      </c>
      <c r="T78" s="86">
        <v>0</v>
      </c>
    </row>
    <row r="79" spans="1:20" ht="15.75" hidden="1" thickBot="1" x14ac:dyDescent="0.3">
      <c r="A79" s="351" t="s">
        <v>103</v>
      </c>
      <c r="B79" s="349">
        <v>30</v>
      </c>
      <c r="C79" s="20">
        <v>4</v>
      </c>
      <c r="D79" s="20">
        <v>1</v>
      </c>
      <c r="E79" s="20"/>
      <c r="F79" s="20"/>
      <c r="G79" s="20"/>
      <c r="H79" s="20"/>
      <c r="I79" s="20"/>
      <c r="J79" s="20"/>
      <c r="K79" s="20"/>
      <c r="L79" s="20">
        <v>0</v>
      </c>
      <c r="M79" s="81"/>
      <c r="N79" s="22"/>
      <c r="O79" s="22"/>
      <c r="P79" s="22"/>
      <c r="Q79" s="21"/>
      <c r="R79" s="37"/>
      <c r="S79" s="105">
        <v>1</v>
      </c>
      <c r="T79" s="86">
        <v>1.6949152542372881E-2</v>
      </c>
    </row>
    <row r="80" spans="1:20" ht="15.75" hidden="1" thickBot="1" x14ac:dyDescent="0.3">
      <c r="A80" s="351" t="s">
        <v>104</v>
      </c>
      <c r="B80" s="349">
        <v>31</v>
      </c>
      <c r="C80" s="20">
        <v>1</v>
      </c>
      <c r="D80" s="20">
        <v>1</v>
      </c>
      <c r="E80" s="20"/>
      <c r="F80" s="20"/>
      <c r="G80" s="20"/>
      <c r="H80" s="20"/>
      <c r="I80" s="20"/>
      <c r="J80" s="20"/>
      <c r="K80" s="20"/>
      <c r="L80" s="20">
        <v>0</v>
      </c>
      <c r="M80" s="81"/>
      <c r="N80" s="22"/>
      <c r="O80" s="22"/>
      <c r="P80" s="22"/>
      <c r="Q80" s="21"/>
      <c r="R80" s="37"/>
      <c r="S80" s="105"/>
      <c r="T80" s="86">
        <v>0</v>
      </c>
    </row>
    <row r="81" spans="1:20" ht="15.75" hidden="1" thickBot="1" x14ac:dyDescent="0.3">
      <c r="A81" s="351" t="s">
        <v>105</v>
      </c>
      <c r="B81" s="349">
        <v>31</v>
      </c>
      <c r="C81" s="20">
        <v>4</v>
      </c>
      <c r="D81" s="20">
        <v>1</v>
      </c>
      <c r="E81" s="20"/>
      <c r="F81" s="20"/>
      <c r="G81" s="20"/>
      <c r="H81" s="20"/>
      <c r="I81" s="20"/>
      <c r="J81" s="20"/>
      <c r="K81" s="20"/>
      <c r="L81" s="20">
        <v>0</v>
      </c>
      <c r="M81" s="81"/>
      <c r="N81" s="22"/>
      <c r="O81" s="22"/>
      <c r="P81" s="22"/>
      <c r="Q81" s="21"/>
      <c r="R81" s="37"/>
      <c r="S81" s="105"/>
      <c r="T81" s="86">
        <v>0</v>
      </c>
    </row>
    <row r="82" spans="1:20" ht="15.75" hidden="1" thickBot="1" x14ac:dyDescent="0.3">
      <c r="A82" s="351" t="s">
        <v>106</v>
      </c>
      <c r="B82" s="349">
        <v>30</v>
      </c>
      <c r="C82" s="20">
        <v>1</v>
      </c>
      <c r="D82" s="20">
        <v>2</v>
      </c>
      <c r="E82" s="20"/>
      <c r="F82" s="20"/>
      <c r="G82" s="20"/>
      <c r="H82" s="20"/>
      <c r="I82" s="20"/>
      <c r="J82" s="20"/>
      <c r="K82" s="20"/>
      <c r="L82" s="20">
        <v>0</v>
      </c>
      <c r="M82" s="81"/>
      <c r="N82" s="22"/>
      <c r="O82" s="22"/>
      <c r="P82" s="22"/>
      <c r="Q82" s="21"/>
      <c r="R82" s="37"/>
      <c r="S82" s="105"/>
      <c r="T82" s="86">
        <v>0</v>
      </c>
    </row>
    <row r="83" spans="1:20" ht="15.75" hidden="1" thickBot="1" x14ac:dyDescent="0.3">
      <c r="A83" s="351" t="s">
        <v>107</v>
      </c>
      <c r="B83" s="349">
        <v>31</v>
      </c>
      <c r="C83" s="20">
        <v>1</v>
      </c>
      <c r="D83" s="20">
        <v>1</v>
      </c>
      <c r="E83" s="20"/>
      <c r="F83" s="20"/>
      <c r="G83" s="20"/>
      <c r="H83" s="20"/>
      <c r="I83" s="20"/>
      <c r="J83" s="20"/>
      <c r="K83" s="20"/>
      <c r="L83" s="20">
        <v>0</v>
      </c>
      <c r="M83" s="81"/>
      <c r="N83" s="22"/>
      <c r="O83" s="22"/>
      <c r="P83" s="22"/>
      <c r="Q83" s="21"/>
      <c r="R83" s="37"/>
      <c r="S83" s="105"/>
      <c r="T83" s="86">
        <v>0</v>
      </c>
    </row>
    <row r="84" spans="1:20" ht="15.75" hidden="1" thickBot="1" x14ac:dyDescent="0.3">
      <c r="A84" s="351" t="s">
        <v>108</v>
      </c>
      <c r="B84" s="349">
        <v>30</v>
      </c>
      <c r="C84" s="20">
        <v>1</v>
      </c>
      <c r="D84" s="20">
        <v>1</v>
      </c>
      <c r="E84" s="20"/>
      <c r="F84" s="20"/>
      <c r="G84" s="20"/>
      <c r="H84" s="20"/>
      <c r="I84" s="20"/>
      <c r="J84" s="20"/>
      <c r="K84" s="20"/>
      <c r="L84" s="20">
        <v>0</v>
      </c>
      <c r="M84" s="81"/>
      <c r="N84" s="22"/>
      <c r="O84" s="22"/>
      <c r="P84" s="22"/>
      <c r="Q84" s="21"/>
      <c r="R84" s="37"/>
      <c r="S84" s="105"/>
      <c r="T84" s="86"/>
    </row>
    <row r="85" spans="1:20" ht="15.75" hidden="1" thickBot="1" x14ac:dyDescent="0.3">
      <c r="A85" s="351" t="s">
        <v>109</v>
      </c>
      <c r="B85" s="355">
        <v>31</v>
      </c>
      <c r="C85" s="20">
        <v>0</v>
      </c>
      <c r="D85" s="20">
        <v>1</v>
      </c>
      <c r="E85" s="20"/>
      <c r="F85" s="20"/>
      <c r="G85" s="20"/>
      <c r="H85" s="20"/>
      <c r="I85" s="20"/>
      <c r="J85" s="20"/>
      <c r="K85" s="20"/>
      <c r="L85" s="20">
        <v>0</v>
      </c>
      <c r="M85" s="81"/>
      <c r="N85" s="22"/>
      <c r="O85" s="22"/>
      <c r="P85" s="22"/>
      <c r="Q85" s="21"/>
      <c r="R85" s="37"/>
      <c r="S85" s="105"/>
      <c r="T85" s="86"/>
    </row>
    <row r="86" spans="1:20" ht="15.75" hidden="1" thickBot="1" x14ac:dyDescent="0.3">
      <c r="A86" s="335" t="s">
        <v>114</v>
      </c>
      <c r="B86" s="336">
        <f>SUM(B74:B85)</f>
        <v>366</v>
      </c>
      <c r="C86" s="51">
        <v>17</v>
      </c>
      <c r="D86" s="52">
        <v>21.470588235294116</v>
      </c>
      <c r="E86" s="51">
        <v>28</v>
      </c>
      <c r="F86" s="51">
        <v>739</v>
      </c>
      <c r="G86" s="51">
        <v>868</v>
      </c>
      <c r="H86" s="51">
        <v>82</v>
      </c>
      <c r="I86" s="51">
        <v>66</v>
      </c>
      <c r="J86" s="51">
        <v>0</v>
      </c>
      <c r="K86" s="51">
        <v>98</v>
      </c>
      <c r="L86" s="84">
        <v>78</v>
      </c>
      <c r="M86" s="55">
        <v>0.85099999999999998</v>
      </c>
      <c r="N86" s="56">
        <v>0.3</v>
      </c>
      <c r="O86" s="56">
        <v>1.6</v>
      </c>
      <c r="P86" s="56">
        <v>2.9</v>
      </c>
      <c r="Q86" s="55">
        <v>0</v>
      </c>
      <c r="R86" s="56">
        <v>0.2</v>
      </c>
      <c r="S86" s="51">
        <v>3</v>
      </c>
      <c r="T86" s="57">
        <v>3.9630118890356669E-3</v>
      </c>
    </row>
    <row r="87" spans="1:20" ht="15.75" hidden="1" thickBot="1" x14ac:dyDescent="0.3">
      <c r="A87" s="335" t="s">
        <v>110</v>
      </c>
      <c r="B87" s="336">
        <f>SUM(B74:B76)</f>
        <v>91</v>
      </c>
      <c r="C87" s="51">
        <v>5</v>
      </c>
      <c r="D87" s="52">
        <v>18</v>
      </c>
      <c r="E87" s="51">
        <v>28</v>
      </c>
      <c r="F87" s="51">
        <v>739</v>
      </c>
      <c r="G87" s="51">
        <v>868</v>
      </c>
      <c r="H87" s="51">
        <v>82</v>
      </c>
      <c r="I87" s="51">
        <v>66</v>
      </c>
      <c r="J87" s="51">
        <v>0</v>
      </c>
      <c r="K87" s="51">
        <v>98</v>
      </c>
      <c r="L87" s="84">
        <v>78</v>
      </c>
      <c r="M87" s="55">
        <v>0.85099999999999998</v>
      </c>
      <c r="N87" s="56">
        <v>1.1000000000000001</v>
      </c>
      <c r="O87" s="56">
        <v>1.6</v>
      </c>
      <c r="P87" s="56">
        <v>2.9</v>
      </c>
      <c r="Q87" s="55">
        <v>0</v>
      </c>
      <c r="R87" s="56">
        <v>0.9</v>
      </c>
      <c r="S87" s="51">
        <v>1</v>
      </c>
      <c r="T87" s="57">
        <v>4.4843049327354259E-3</v>
      </c>
    </row>
    <row r="88" spans="1:20" ht="15.75" hidden="1" thickBot="1" x14ac:dyDescent="0.3">
      <c r="A88" s="335" t="s">
        <v>111</v>
      </c>
      <c r="B88" s="336">
        <v>91</v>
      </c>
      <c r="C88" s="51">
        <v>4</v>
      </c>
      <c r="D88" s="52">
        <v>22.75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5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2</v>
      </c>
      <c r="T88" s="57">
        <v>9.0497737556561094E-3</v>
      </c>
    </row>
    <row r="89" spans="1:20" ht="15.75" hidden="1" thickBot="1" x14ac:dyDescent="0.3">
      <c r="A89" s="335" t="s">
        <v>112</v>
      </c>
      <c r="B89" s="336">
        <v>92</v>
      </c>
      <c r="C89" s="51">
        <v>6</v>
      </c>
      <c r="D89" s="52">
        <v>15.333333333333334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5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57">
        <v>0</v>
      </c>
    </row>
    <row r="90" spans="1:20" ht="15.75" hidden="1" thickBot="1" x14ac:dyDescent="0.3">
      <c r="A90" s="335" t="s">
        <v>113</v>
      </c>
      <c r="B90" s="336">
        <v>92</v>
      </c>
      <c r="C90" s="51">
        <v>2</v>
      </c>
      <c r="D90" s="52">
        <v>46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57">
        <v>0</v>
      </c>
    </row>
    <row r="91" spans="1:20" x14ac:dyDescent="0.25">
      <c r="A91" s="375"/>
      <c r="B91" s="376"/>
      <c r="C91" s="376"/>
      <c r="D91" s="377"/>
      <c r="E91" s="376"/>
      <c r="F91" s="376"/>
      <c r="G91" s="376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138"/>
    </row>
    <row r="92" spans="1:20" x14ac:dyDescent="0.25">
      <c r="A92" s="119"/>
      <c r="B92" s="117"/>
      <c r="C92" s="117"/>
      <c r="D92" s="118"/>
      <c r="E92" s="119"/>
      <c r="F92" s="119"/>
      <c r="G92" s="119"/>
      <c r="H92" s="119"/>
      <c r="I92" s="119"/>
      <c r="J92" s="119"/>
      <c r="K92" s="117"/>
      <c r="L92" s="120"/>
      <c r="M92" s="119"/>
      <c r="N92" s="121"/>
      <c r="O92" s="119"/>
      <c r="P92" s="119"/>
      <c r="Q92" s="119"/>
      <c r="R92" s="121"/>
      <c r="S92" s="121"/>
      <c r="T92" s="121"/>
    </row>
    <row r="93" spans="1:20" x14ac:dyDescent="0.25">
      <c r="A93" s="131" t="str">
        <f>$A$1</f>
        <v xml:space="preserve"> INDICADORES  DE HOSPITALIZACIÓN</v>
      </c>
      <c r="B93" s="132"/>
      <c r="C93" s="132"/>
      <c r="D93" s="133"/>
      <c r="E93" s="131"/>
      <c r="F93" s="131"/>
      <c r="G93" s="131"/>
      <c r="H93" s="131"/>
      <c r="I93" s="131"/>
      <c r="J93" s="131"/>
      <c r="K93" s="132"/>
      <c r="L93" s="134"/>
      <c r="M93" s="131"/>
      <c r="N93" s="135"/>
      <c r="O93" s="131"/>
      <c r="P93" s="131"/>
      <c r="Q93" s="130"/>
      <c r="R93" s="135"/>
      <c r="S93" s="135"/>
      <c r="T93" s="135"/>
    </row>
    <row r="94" spans="1:20" x14ac:dyDescent="0.25">
      <c r="A94" s="6" t="s">
        <v>123</v>
      </c>
      <c r="B94" s="117"/>
      <c r="C94" s="117"/>
      <c r="D94" s="118"/>
      <c r="E94" s="119"/>
      <c r="F94" s="119"/>
      <c r="G94" s="119"/>
      <c r="H94" s="119"/>
      <c r="I94" s="119"/>
      <c r="J94" s="119"/>
      <c r="K94" s="117"/>
      <c r="L94" s="120"/>
      <c r="M94" s="119"/>
      <c r="N94" s="121"/>
      <c r="O94" s="119"/>
      <c r="P94" s="119"/>
      <c r="Q94" s="130"/>
      <c r="R94" s="121"/>
      <c r="S94" s="121"/>
      <c r="T94" s="121"/>
    </row>
    <row r="95" spans="1:20" ht="15.75" thickBot="1" x14ac:dyDescent="0.3">
      <c r="A95" s="350" t="s">
        <v>119</v>
      </c>
      <c r="B95" s="70"/>
      <c r="C95" s="70"/>
      <c r="D95" s="122"/>
      <c r="E95" s="70"/>
      <c r="F95" s="70"/>
      <c r="G95" s="70"/>
      <c r="H95" s="70"/>
      <c r="I95" s="70"/>
      <c r="J95" s="70"/>
      <c r="K95" s="70"/>
      <c r="L95" s="123"/>
      <c r="M95" s="70"/>
      <c r="N95" s="70"/>
      <c r="O95" s="70"/>
      <c r="P95" s="70"/>
      <c r="Q95" s="70"/>
      <c r="R95" s="136"/>
      <c r="S95" s="136"/>
      <c r="T95" s="136"/>
    </row>
    <row r="96" spans="1:20" ht="54.75" thickBot="1" x14ac:dyDescent="0.3">
      <c r="A96" s="11" t="s">
        <v>1</v>
      </c>
      <c r="B96" s="12" t="s">
        <v>2</v>
      </c>
      <c r="C96" s="137" t="s">
        <v>3</v>
      </c>
      <c r="D96" s="13" t="s">
        <v>4</v>
      </c>
      <c r="E96" s="15" t="s">
        <v>5</v>
      </c>
      <c r="F96" s="15" t="s">
        <v>6</v>
      </c>
      <c r="G96" s="15" t="s">
        <v>7</v>
      </c>
      <c r="H96" s="15" t="s">
        <v>19</v>
      </c>
      <c r="I96" s="15" t="s">
        <v>31</v>
      </c>
      <c r="J96" s="14" t="s">
        <v>9</v>
      </c>
      <c r="K96" s="14" t="s">
        <v>24</v>
      </c>
      <c r="L96" s="77" t="s">
        <v>22</v>
      </c>
      <c r="M96" s="16" t="s">
        <v>11</v>
      </c>
      <c r="N96" s="17" t="s">
        <v>12</v>
      </c>
      <c r="O96" s="16" t="s">
        <v>13</v>
      </c>
      <c r="P96" s="16" t="s">
        <v>23</v>
      </c>
      <c r="Q96" s="16" t="s">
        <v>47</v>
      </c>
      <c r="R96" s="17" t="s">
        <v>15</v>
      </c>
      <c r="S96" s="16" t="s">
        <v>16</v>
      </c>
      <c r="T96" s="17" t="s">
        <v>17</v>
      </c>
    </row>
    <row r="97" spans="1:20" ht="15.75" thickBot="1" x14ac:dyDescent="0.3">
      <c r="A97" s="351" t="s">
        <v>98</v>
      </c>
      <c r="B97" s="349">
        <v>31</v>
      </c>
      <c r="C97" s="229">
        <v>4</v>
      </c>
      <c r="D97" s="229">
        <v>2</v>
      </c>
      <c r="E97" s="229">
        <v>25</v>
      </c>
      <c r="F97" s="229">
        <v>785</v>
      </c>
      <c r="G97" s="229">
        <v>774</v>
      </c>
      <c r="H97" s="229">
        <v>73</v>
      </c>
      <c r="I97" s="229">
        <v>59</v>
      </c>
      <c r="J97" s="229">
        <v>0</v>
      </c>
      <c r="K97" s="229">
        <v>77</v>
      </c>
      <c r="L97" s="229">
        <v>54</v>
      </c>
      <c r="M97" s="232">
        <v>1.0142118863049097</v>
      </c>
      <c r="N97" s="231">
        <v>2.5</v>
      </c>
      <c r="O97" s="231">
        <v>0</v>
      </c>
      <c r="P97" s="231">
        <v>2.9</v>
      </c>
      <c r="Q97" s="230">
        <v>0</v>
      </c>
      <c r="R97" s="233">
        <v>2.4</v>
      </c>
      <c r="S97" s="235">
        <v>0</v>
      </c>
      <c r="T97" s="234">
        <v>0</v>
      </c>
    </row>
    <row r="98" spans="1:20" ht="15.75" thickBot="1" x14ac:dyDescent="0.3">
      <c r="A98" s="351" t="s">
        <v>99</v>
      </c>
      <c r="B98" s="349">
        <v>28</v>
      </c>
      <c r="C98" s="229">
        <v>0</v>
      </c>
      <c r="D98" s="229">
        <v>2</v>
      </c>
      <c r="E98" s="229">
        <v>28</v>
      </c>
      <c r="F98" s="229">
        <v>858</v>
      </c>
      <c r="G98" s="229">
        <v>823</v>
      </c>
      <c r="H98" s="229">
        <v>89</v>
      </c>
      <c r="I98" s="229">
        <v>74</v>
      </c>
      <c r="J98" s="229">
        <v>1</v>
      </c>
      <c r="K98" s="229">
        <v>102</v>
      </c>
      <c r="L98" s="229">
        <v>80</v>
      </c>
      <c r="M98" s="232">
        <v>1.0425273390036451</v>
      </c>
      <c r="N98" s="231">
        <v>3.6</v>
      </c>
      <c r="O98" s="231">
        <v>0</v>
      </c>
      <c r="P98" s="231">
        <v>3.2</v>
      </c>
      <c r="Q98" s="230">
        <v>1.0999999999999999E-2</v>
      </c>
      <c r="R98" s="233">
        <v>3.2</v>
      </c>
      <c r="S98" s="235">
        <v>0</v>
      </c>
      <c r="T98" s="234">
        <v>0</v>
      </c>
    </row>
    <row r="99" spans="1:20" ht="15.75" thickBot="1" x14ac:dyDescent="0.3">
      <c r="A99" s="351" t="s">
        <v>100</v>
      </c>
      <c r="B99" s="349">
        <v>31</v>
      </c>
      <c r="C99" s="20">
        <v>1</v>
      </c>
      <c r="D99" s="20">
        <v>0</v>
      </c>
      <c r="E99" s="20">
        <v>30</v>
      </c>
      <c r="F99" s="20">
        <v>926</v>
      </c>
      <c r="G99" s="20">
        <v>927</v>
      </c>
      <c r="H99" s="20">
        <v>107</v>
      </c>
      <c r="I99" s="20">
        <v>86</v>
      </c>
      <c r="J99" s="20">
        <v>1</v>
      </c>
      <c r="K99" s="20">
        <v>106</v>
      </c>
      <c r="L99" s="20">
        <v>100</v>
      </c>
      <c r="M99" s="81">
        <v>0.99892125134843579</v>
      </c>
      <c r="N99" s="22">
        <v>3.4</v>
      </c>
      <c r="O99" s="22">
        <v>0</v>
      </c>
      <c r="P99" s="22">
        <v>3.6</v>
      </c>
      <c r="Q99" s="21">
        <v>8.9999999999999993E-3</v>
      </c>
      <c r="R99" s="37">
        <v>3.5</v>
      </c>
      <c r="S99" s="105">
        <v>0</v>
      </c>
      <c r="T99" s="86">
        <v>0</v>
      </c>
    </row>
    <row r="100" spans="1:20" ht="15.75" thickBot="1" x14ac:dyDescent="0.3">
      <c r="A100" s="351" t="s">
        <v>101</v>
      </c>
      <c r="B100" s="353">
        <v>30</v>
      </c>
      <c r="C100" s="20">
        <v>0</v>
      </c>
      <c r="D100" s="20">
        <v>0</v>
      </c>
      <c r="E100" s="20">
        <v>30</v>
      </c>
      <c r="F100" s="20">
        <v>926</v>
      </c>
      <c r="G100" s="20">
        <v>899</v>
      </c>
      <c r="H100" s="20">
        <v>96</v>
      </c>
      <c r="I100" s="20">
        <v>87</v>
      </c>
      <c r="J100" s="20">
        <v>1</v>
      </c>
      <c r="K100" s="20">
        <v>100</v>
      </c>
      <c r="L100" s="20">
        <v>87</v>
      </c>
      <c r="M100" s="81">
        <v>1.0300333704115685</v>
      </c>
      <c r="N100" s="22">
        <v>3.3</v>
      </c>
      <c r="O100" s="22">
        <v>0</v>
      </c>
      <c r="P100" s="22">
        <v>3.2</v>
      </c>
      <c r="Q100" s="21">
        <v>0.01</v>
      </c>
      <c r="R100" s="37">
        <v>3.2</v>
      </c>
      <c r="S100" s="105">
        <v>0</v>
      </c>
      <c r="T100" s="86">
        <v>0</v>
      </c>
    </row>
    <row r="101" spans="1:20" ht="15.75" thickBot="1" x14ac:dyDescent="0.3">
      <c r="A101" s="351" t="s">
        <v>102</v>
      </c>
      <c r="B101" s="349">
        <v>31</v>
      </c>
      <c r="C101" s="20">
        <v>1</v>
      </c>
      <c r="D101" s="20">
        <v>0</v>
      </c>
      <c r="E101" s="20">
        <v>30</v>
      </c>
      <c r="F101" s="20">
        <v>1061</v>
      </c>
      <c r="G101" s="20">
        <v>930</v>
      </c>
      <c r="H101" s="20">
        <v>90</v>
      </c>
      <c r="I101" s="20">
        <v>85</v>
      </c>
      <c r="J101" s="20">
        <v>2</v>
      </c>
      <c r="K101" s="20">
        <v>88</v>
      </c>
      <c r="L101" s="20">
        <v>84</v>
      </c>
      <c r="M101" s="81">
        <v>1.1408602150537634</v>
      </c>
      <c r="N101" s="22">
        <v>2.8</v>
      </c>
      <c r="O101" s="22">
        <v>0</v>
      </c>
      <c r="P101" s="22">
        <v>3</v>
      </c>
      <c r="Q101" s="21">
        <v>2.1999999999999999E-2</v>
      </c>
      <c r="R101" s="37">
        <v>2.9</v>
      </c>
      <c r="S101" s="105">
        <v>1</v>
      </c>
      <c r="T101" s="86">
        <v>1.5625E-2</v>
      </c>
    </row>
    <row r="102" spans="1:20" ht="15.75" thickBot="1" x14ac:dyDescent="0.3">
      <c r="A102" s="351" t="s">
        <v>103</v>
      </c>
      <c r="B102" s="349">
        <v>30</v>
      </c>
      <c r="C102" s="20">
        <v>3</v>
      </c>
      <c r="D102" s="20">
        <v>0</v>
      </c>
      <c r="E102" s="20">
        <v>30</v>
      </c>
      <c r="F102" s="20">
        <v>984</v>
      </c>
      <c r="G102" s="20">
        <v>899</v>
      </c>
      <c r="H102" s="20">
        <v>71</v>
      </c>
      <c r="I102" s="20">
        <v>64</v>
      </c>
      <c r="J102" s="20">
        <v>1</v>
      </c>
      <c r="K102" s="20">
        <v>75</v>
      </c>
      <c r="L102" s="20">
        <v>66</v>
      </c>
      <c r="M102" s="81">
        <v>1.0945494994438265</v>
      </c>
      <c r="N102" s="22">
        <v>2.5</v>
      </c>
      <c r="O102" s="22">
        <v>0</v>
      </c>
      <c r="P102" s="22">
        <v>2.4</v>
      </c>
      <c r="Q102" s="21">
        <v>1.4E-2</v>
      </c>
      <c r="R102" s="37">
        <v>2.4</v>
      </c>
      <c r="S102" s="105">
        <v>2</v>
      </c>
      <c r="T102" s="86">
        <v>3.0303030303030304E-2</v>
      </c>
    </row>
    <row r="103" spans="1:20" ht="15.75" thickBot="1" x14ac:dyDescent="0.3">
      <c r="A103" s="351" t="s">
        <v>104</v>
      </c>
      <c r="B103" s="349">
        <v>31</v>
      </c>
      <c r="C103" s="20">
        <v>3</v>
      </c>
      <c r="D103" s="20">
        <v>1</v>
      </c>
      <c r="E103" s="20">
        <v>30</v>
      </c>
      <c r="F103" s="20">
        <v>994</v>
      </c>
      <c r="G103" s="20">
        <v>929</v>
      </c>
      <c r="H103" s="20">
        <v>68</v>
      </c>
      <c r="I103" s="20">
        <v>61</v>
      </c>
      <c r="J103" s="20">
        <v>1</v>
      </c>
      <c r="K103" s="20">
        <v>67</v>
      </c>
      <c r="L103" s="20">
        <v>61</v>
      </c>
      <c r="M103" s="81">
        <v>1.0699677072120559</v>
      </c>
      <c r="N103" s="22">
        <v>2.2000000000000002</v>
      </c>
      <c r="O103" s="22">
        <v>0</v>
      </c>
      <c r="P103" s="22">
        <v>2.2999999999999998</v>
      </c>
      <c r="Q103" s="21">
        <v>1.4999999999999999E-2</v>
      </c>
      <c r="R103" s="37">
        <v>2.2000000000000002</v>
      </c>
      <c r="S103" s="105">
        <v>0</v>
      </c>
      <c r="T103" s="86">
        <v>0</v>
      </c>
    </row>
    <row r="104" spans="1:20" ht="15.75" thickBot="1" x14ac:dyDescent="0.3">
      <c r="A104" s="351" t="s">
        <v>105</v>
      </c>
      <c r="B104" s="349">
        <v>31</v>
      </c>
      <c r="C104" s="20">
        <v>3</v>
      </c>
      <c r="D104" s="20">
        <v>0</v>
      </c>
      <c r="E104" s="20">
        <v>30</v>
      </c>
      <c r="F104" s="20">
        <v>954</v>
      </c>
      <c r="G104" s="20">
        <v>920</v>
      </c>
      <c r="H104" s="20">
        <v>73</v>
      </c>
      <c r="I104" s="20">
        <v>65</v>
      </c>
      <c r="J104" s="20">
        <v>0</v>
      </c>
      <c r="K104" s="20">
        <v>74</v>
      </c>
      <c r="L104" s="20">
        <v>69</v>
      </c>
      <c r="M104" s="81">
        <v>1.0369565217391303</v>
      </c>
      <c r="N104" s="22">
        <v>2.4</v>
      </c>
      <c r="O104" s="22">
        <v>0</v>
      </c>
      <c r="P104" s="22">
        <v>2.4</v>
      </c>
      <c r="Q104" s="21">
        <v>0</v>
      </c>
      <c r="R104" s="37">
        <v>2.4</v>
      </c>
      <c r="S104" s="105">
        <v>0</v>
      </c>
      <c r="T104" s="86">
        <v>0</v>
      </c>
    </row>
    <row r="105" spans="1:20" ht="15.75" thickBot="1" x14ac:dyDescent="0.3">
      <c r="A105" s="351" t="s">
        <v>106</v>
      </c>
      <c r="B105" s="349">
        <v>30</v>
      </c>
      <c r="C105" s="20">
        <v>1</v>
      </c>
      <c r="D105" s="20">
        <v>1</v>
      </c>
      <c r="E105" s="20">
        <v>29</v>
      </c>
      <c r="F105" s="20">
        <v>910</v>
      </c>
      <c r="G105" s="20">
        <v>880</v>
      </c>
      <c r="H105" s="20">
        <v>71</v>
      </c>
      <c r="I105" s="20">
        <v>65</v>
      </c>
      <c r="J105" s="20">
        <v>1</v>
      </c>
      <c r="K105" s="20">
        <v>74</v>
      </c>
      <c r="L105" s="20">
        <v>72</v>
      </c>
      <c r="M105" s="81">
        <v>1.0340909090909092</v>
      </c>
      <c r="N105" s="22">
        <v>2.5</v>
      </c>
      <c r="O105" s="22">
        <v>0</v>
      </c>
      <c r="P105" s="22">
        <v>2.4</v>
      </c>
      <c r="Q105" s="21">
        <v>1.4E-2</v>
      </c>
      <c r="R105" s="37">
        <v>2.4</v>
      </c>
      <c r="S105" s="105"/>
      <c r="T105" s="86">
        <v>0</v>
      </c>
    </row>
    <row r="106" spans="1:20" ht="15.75" thickBot="1" x14ac:dyDescent="0.3">
      <c r="A106" s="351" t="s">
        <v>107</v>
      </c>
      <c r="B106" s="349">
        <v>31</v>
      </c>
      <c r="C106" s="20">
        <v>0</v>
      </c>
      <c r="D106" s="20">
        <v>0</v>
      </c>
      <c r="E106" s="20">
        <v>30</v>
      </c>
      <c r="F106" s="20">
        <v>939</v>
      </c>
      <c r="G106" s="20">
        <v>920</v>
      </c>
      <c r="H106" s="20">
        <v>75</v>
      </c>
      <c r="I106" s="20">
        <v>68</v>
      </c>
      <c r="J106" s="20">
        <v>2</v>
      </c>
      <c r="K106" s="20">
        <v>76</v>
      </c>
      <c r="L106" s="20">
        <v>67</v>
      </c>
      <c r="M106" s="81">
        <v>1.0206521739130434</v>
      </c>
      <c r="N106" s="22">
        <v>2.5</v>
      </c>
      <c r="O106" s="22">
        <v>0</v>
      </c>
      <c r="P106" s="22">
        <v>2.5</v>
      </c>
      <c r="Q106" s="21">
        <v>2.7E-2</v>
      </c>
      <c r="R106" s="37">
        <v>2.4</v>
      </c>
      <c r="S106" s="105"/>
      <c r="T106" s="86">
        <v>0</v>
      </c>
    </row>
    <row r="107" spans="1:20" ht="15.75" thickBot="1" x14ac:dyDescent="0.3">
      <c r="A107" s="351" t="s">
        <v>108</v>
      </c>
      <c r="B107" s="349">
        <v>30</v>
      </c>
      <c r="C107" s="20">
        <v>0</v>
      </c>
      <c r="D107" s="20">
        <v>0</v>
      </c>
      <c r="E107" s="20"/>
      <c r="F107" s="20"/>
      <c r="G107" s="20"/>
      <c r="H107" s="20"/>
      <c r="I107" s="20"/>
      <c r="J107" s="20"/>
      <c r="K107" s="20"/>
      <c r="L107" s="20">
        <v>0</v>
      </c>
      <c r="M107" s="81"/>
      <c r="N107" s="22"/>
      <c r="O107" s="22"/>
      <c r="P107" s="22"/>
      <c r="Q107" s="21"/>
      <c r="R107" s="37"/>
      <c r="S107" s="105"/>
      <c r="T107" s="86"/>
    </row>
    <row r="108" spans="1:20" ht="15.75" thickBot="1" x14ac:dyDescent="0.3">
      <c r="A108" s="351" t="s">
        <v>109</v>
      </c>
      <c r="B108" s="355">
        <v>31</v>
      </c>
      <c r="C108" s="20">
        <v>2</v>
      </c>
      <c r="D108" s="20">
        <v>0</v>
      </c>
      <c r="E108" s="20"/>
      <c r="F108" s="20"/>
      <c r="G108" s="20"/>
      <c r="H108" s="20"/>
      <c r="I108" s="20"/>
      <c r="J108" s="20"/>
      <c r="K108" s="20"/>
      <c r="L108" s="20">
        <v>0</v>
      </c>
      <c r="M108" s="8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35" t="s">
        <v>114</v>
      </c>
      <c r="B109" s="336">
        <f>SUM(B97:B108)</f>
        <v>365</v>
      </c>
      <c r="C109" s="51">
        <v>18</v>
      </c>
      <c r="D109" s="52">
        <v>20.277777777777779</v>
      </c>
      <c r="E109" s="51">
        <v>29.2</v>
      </c>
      <c r="F109" s="51">
        <v>9337</v>
      </c>
      <c r="G109" s="51">
        <v>8901</v>
      </c>
      <c r="H109" s="51">
        <v>813</v>
      </c>
      <c r="I109" s="51">
        <v>714</v>
      </c>
      <c r="J109" s="51">
        <v>10</v>
      </c>
      <c r="K109" s="51">
        <v>839</v>
      </c>
      <c r="L109" s="84">
        <v>740</v>
      </c>
      <c r="M109" s="55">
        <v>1.0489999999999999</v>
      </c>
      <c r="N109" s="56">
        <v>2.2999999999999998</v>
      </c>
      <c r="O109" s="56">
        <v>0</v>
      </c>
      <c r="P109" s="56">
        <v>2.8</v>
      </c>
      <c r="Q109" s="55">
        <v>1.2E-2</v>
      </c>
      <c r="R109" s="56">
        <v>2.2000000000000002</v>
      </c>
      <c r="S109" s="51">
        <v>3</v>
      </c>
      <c r="T109" s="57">
        <v>5.8139534883720929E-3</v>
      </c>
    </row>
    <row r="110" spans="1:20" ht="15.75" thickBot="1" x14ac:dyDescent="0.3">
      <c r="A110" s="335" t="s">
        <v>110</v>
      </c>
      <c r="B110" s="336">
        <f>SUM(B97:B99)</f>
        <v>90</v>
      </c>
      <c r="C110" s="51">
        <v>5</v>
      </c>
      <c r="D110" s="52">
        <v>18</v>
      </c>
      <c r="E110" s="51">
        <v>27.666666666666668</v>
      </c>
      <c r="F110" s="51">
        <v>2569</v>
      </c>
      <c r="G110" s="51">
        <v>2524</v>
      </c>
      <c r="H110" s="51">
        <v>269</v>
      </c>
      <c r="I110" s="51">
        <v>219</v>
      </c>
      <c r="J110" s="51">
        <v>2</v>
      </c>
      <c r="K110" s="51">
        <v>285</v>
      </c>
      <c r="L110" s="84">
        <v>234</v>
      </c>
      <c r="M110" s="55">
        <v>1.018</v>
      </c>
      <c r="N110" s="56">
        <v>3.2</v>
      </c>
      <c r="O110" s="56">
        <v>0</v>
      </c>
      <c r="P110" s="56">
        <v>3.2</v>
      </c>
      <c r="Q110" s="55">
        <v>7.0000000000000001E-3</v>
      </c>
      <c r="R110" s="56">
        <v>3</v>
      </c>
      <c r="S110" s="51">
        <v>0</v>
      </c>
      <c r="T110" s="57">
        <v>0</v>
      </c>
    </row>
    <row r="111" spans="1:20" ht="15.75" thickBot="1" x14ac:dyDescent="0.3">
      <c r="A111" s="335" t="s">
        <v>111</v>
      </c>
      <c r="B111" s="336">
        <v>91</v>
      </c>
      <c r="C111" s="51">
        <v>4</v>
      </c>
      <c r="D111" s="52">
        <v>22.75</v>
      </c>
      <c r="E111" s="51">
        <v>30</v>
      </c>
      <c r="F111" s="51">
        <v>2971</v>
      </c>
      <c r="G111" s="51">
        <v>2728</v>
      </c>
      <c r="H111" s="51">
        <v>257</v>
      </c>
      <c r="I111" s="51">
        <v>236</v>
      </c>
      <c r="J111" s="51">
        <v>4</v>
      </c>
      <c r="K111" s="51">
        <v>263</v>
      </c>
      <c r="L111" s="84">
        <v>237</v>
      </c>
      <c r="M111" s="55">
        <v>1.089</v>
      </c>
      <c r="N111" s="56">
        <v>2.9</v>
      </c>
      <c r="O111" s="56">
        <v>0</v>
      </c>
      <c r="P111" s="56">
        <v>2.9</v>
      </c>
      <c r="Q111" s="55">
        <v>1.6E-2</v>
      </c>
      <c r="R111" s="56">
        <v>2.8</v>
      </c>
      <c r="S111" s="51">
        <v>3</v>
      </c>
      <c r="T111" s="57">
        <v>1.5544041450777202E-2</v>
      </c>
    </row>
    <row r="112" spans="1:20" ht="15.75" thickBot="1" x14ac:dyDescent="0.3">
      <c r="A112" s="335" t="s">
        <v>112</v>
      </c>
      <c r="B112" s="336">
        <v>92</v>
      </c>
      <c r="C112" s="51">
        <v>7</v>
      </c>
      <c r="D112" s="52">
        <v>13.142857142857142</v>
      </c>
      <c r="E112" s="51">
        <v>29.666666666666668</v>
      </c>
      <c r="F112" s="51">
        <v>2858</v>
      </c>
      <c r="G112" s="51">
        <v>2729</v>
      </c>
      <c r="H112" s="51">
        <v>212</v>
      </c>
      <c r="I112" s="51">
        <v>191</v>
      </c>
      <c r="J112" s="51">
        <v>2</v>
      </c>
      <c r="K112" s="51">
        <v>215</v>
      </c>
      <c r="L112" s="84">
        <v>202</v>
      </c>
      <c r="M112" s="55">
        <v>1.0469999999999999</v>
      </c>
      <c r="N112" s="56">
        <v>2.2999999999999998</v>
      </c>
      <c r="O112" s="56">
        <v>0</v>
      </c>
      <c r="P112" s="56">
        <v>2.4</v>
      </c>
      <c r="Q112" s="55">
        <v>8.9999999999999993E-3</v>
      </c>
      <c r="R112" s="56">
        <v>2.2999999999999998</v>
      </c>
      <c r="S112" s="51">
        <v>0</v>
      </c>
      <c r="T112" s="57">
        <v>0</v>
      </c>
    </row>
    <row r="113" spans="1:20" ht="15.75" thickBot="1" x14ac:dyDescent="0.3">
      <c r="A113" s="335" t="s">
        <v>113</v>
      </c>
      <c r="B113" s="336">
        <v>92</v>
      </c>
      <c r="C113" s="51">
        <v>2</v>
      </c>
      <c r="D113" s="52">
        <v>46</v>
      </c>
      <c r="E113" s="51">
        <v>30</v>
      </c>
      <c r="F113" s="51">
        <v>939</v>
      </c>
      <c r="G113" s="51">
        <v>920</v>
      </c>
      <c r="H113" s="51">
        <v>75</v>
      </c>
      <c r="I113" s="51">
        <v>68</v>
      </c>
      <c r="J113" s="51">
        <v>2</v>
      </c>
      <c r="K113" s="51">
        <v>76</v>
      </c>
      <c r="L113" s="84">
        <v>67</v>
      </c>
      <c r="M113" s="55">
        <v>1.0209999999999999</v>
      </c>
      <c r="N113" s="56">
        <v>0.8</v>
      </c>
      <c r="O113" s="56">
        <v>0</v>
      </c>
      <c r="P113" s="56">
        <v>2.5</v>
      </c>
      <c r="Q113" s="55">
        <v>2.7E-2</v>
      </c>
      <c r="R113" s="56">
        <v>0.8</v>
      </c>
      <c r="S113" s="51">
        <v>0</v>
      </c>
      <c r="T113" s="57">
        <v>0</v>
      </c>
    </row>
    <row r="114" spans="1:20" x14ac:dyDescent="0.25">
      <c r="A114" s="131"/>
      <c r="B114" s="117"/>
      <c r="C114" s="117"/>
      <c r="D114" s="118"/>
      <c r="E114" s="119"/>
      <c r="F114" s="119"/>
      <c r="G114" s="119"/>
      <c r="H114" s="119"/>
      <c r="I114" s="119"/>
      <c r="J114" s="119"/>
      <c r="K114" s="117"/>
      <c r="L114" s="120"/>
      <c r="M114" s="119"/>
      <c r="N114" s="121"/>
      <c r="O114" s="119"/>
      <c r="P114" s="119"/>
      <c r="Q114" s="130"/>
      <c r="R114" s="121"/>
      <c r="S114" s="121"/>
      <c r="T114" s="121"/>
    </row>
    <row r="115" spans="1:20" x14ac:dyDescent="0.25">
      <c r="A115" s="131"/>
      <c r="B115" s="117"/>
      <c r="C115" s="117"/>
      <c r="D115" s="118"/>
      <c r="E115" s="119"/>
      <c r="F115" s="119"/>
      <c r="G115" s="119"/>
      <c r="H115" s="119"/>
      <c r="I115" s="119"/>
      <c r="J115" s="119"/>
      <c r="K115" s="117"/>
      <c r="L115" s="120"/>
      <c r="M115" s="119"/>
      <c r="N115" s="121"/>
      <c r="O115" s="119"/>
      <c r="P115" s="119"/>
      <c r="Q115" s="130"/>
      <c r="R115" s="121"/>
      <c r="S115" s="121"/>
      <c r="T115" s="121"/>
    </row>
    <row r="116" spans="1:20" x14ac:dyDescent="0.25">
      <c r="A116" s="131" t="str">
        <f>$A$1</f>
        <v xml:space="preserve"> INDICADORES  DE HOSPITALIZACIÓN</v>
      </c>
      <c r="B116" s="117"/>
      <c r="C116" s="117"/>
      <c r="D116" s="118"/>
      <c r="E116" s="119"/>
      <c r="F116" s="119"/>
      <c r="G116" s="119"/>
      <c r="H116" s="119"/>
      <c r="I116" s="119"/>
      <c r="J116" s="119"/>
      <c r="K116" s="117"/>
      <c r="L116" s="120"/>
      <c r="M116" s="119"/>
      <c r="N116" s="121"/>
      <c r="O116" s="119"/>
      <c r="P116" s="119"/>
      <c r="Q116" s="130"/>
      <c r="R116" s="121"/>
      <c r="S116" s="121"/>
      <c r="T116" s="121"/>
    </row>
    <row r="117" spans="1:20" ht="15.75" thickBot="1" x14ac:dyDescent="0.3">
      <c r="A117" s="70" t="s">
        <v>122</v>
      </c>
      <c r="B117" s="70"/>
      <c r="C117" s="70"/>
      <c r="D117" s="122"/>
      <c r="E117" s="70"/>
      <c r="F117" s="70"/>
      <c r="G117" s="70"/>
      <c r="H117" s="70"/>
      <c r="I117" s="70"/>
      <c r="J117" s="70"/>
      <c r="K117" s="70"/>
      <c r="L117" s="123"/>
      <c r="M117" s="70"/>
      <c r="N117" s="70"/>
      <c r="O117" s="70"/>
      <c r="P117" s="70"/>
      <c r="Q117" s="70"/>
      <c r="R117" s="136"/>
      <c r="S117" s="136"/>
      <c r="T117" s="136"/>
    </row>
    <row r="118" spans="1:20" ht="54.75" thickBot="1" x14ac:dyDescent="0.3">
      <c r="A118" s="11" t="s">
        <v>1</v>
      </c>
      <c r="B118" s="12" t="s">
        <v>2</v>
      </c>
      <c r="C118" s="137" t="s">
        <v>3</v>
      </c>
      <c r="D118" s="13" t="s">
        <v>4</v>
      </c>
      <c r="E118" s="15" t="s">
        <v>5</v>
      </c>
      <c r="F118" s="15" t="s">
        <v>6</v>
      </c>
      <c r="G118" s="15" t="s">
        <v>7</v>
      </c>
      <c r="H118" s="15" t="s">
        <v>19</v>
      </c>
      <c r="I118" s="15" t="s">
        <v>31</v>
      </c>
      <c r="J118" s="14" t="s">
        <v>9</v>
      </c>
      <c r="K118" s="14" t="s">
        <v>24</v>
      </c>
      <c r="L118" s="77" t="s">
        <v>22</v>
      </c>
      <c r="M118" s="16" t="s">
        <v>11</v>
      </c>
      <c r="N118" s="17" t="s">
        <v>12</v>
      </c>
      <c r="O118" s="16" t="s">
        <v>13</v>
      </c>
      <c r="P118" s="16" t="s">
        <v>23</v>
      </c>
      <c r="Q118" s="16" t="s">
        <v>47</v>
      </c>
      <c r="R118" s="17" t="s">
        <v>15</v>
      </c>
      <c r="S118" s="16" t="s">
        <v>16</v>
      </c>
      <c r="T118" s="17" t="s">
        <v>17</v>
      </c>
    </row>
    <row r="119" spans="1:20" ht="15.75" thickBot="1" x14ac:dyDescent="0.3">
      <c r="A119" s="351" t="s">
        <v>98</v>
      </c>
      <c r="B119" s="349">
        <v>31</v>
      </c>
      <c r="C119" s="236">
        <v>2</v>
      </c>
      <c r="D119" s="236">
        <v>0</v>
      </c>
      <c r="E119" s="236">
        <v>28</v>
      </c>
      <c r="F119" s="236">
        <v>446</v>
      </c>
      <c r="G119" s="236">
        <v>640</v>
      </c>
      <c r="H119" s="236">
        <v>80</v>
      </c>
      <c r="I119" s="236">
        <v>38</v>
      </c>
      <c r="J119" s="236">
        <v>2</v>
      </c>
      <c r="K119" s="236">
        <v>100</v>
      </c>
      <c r="L119" s="236">
        <v>49</v>
      </c>
      <c r="M119" s="239">
        <v>0.69687500000000002</v>
      </c>
      <c r="N119" s="238">
        <v>3.2</v>
      </c>
      <c r="O119" s="238">
        <v>2.4</v>
      </c>
      <c r="P119" s="238">
        <v>2.9</v>
      </c>
      <c r="Q119" s="237">
        <v>2.5000000000000001E-2</v>
      </c>
      <c r="R119" s="240">
        <v>2.6</v>
      </c>
      <c r="S119" s="242">
        <v>1</v>
      </c>
      <c r="T119" s="241">
        <v>2.3255813953488372E-2</v>
      </c>
    </row>
    <row r="120" spans="1:20" ht="15.75" thickBot="1" x14ac:dyDescent="0.3">
      <c r="A120" s="351" t="s">
        <v>99</v>
      </c>
      <c r="B120" s="349">
        <v>28</v>
      </c>
      <c r="C120" s="236">
        <v>3</v>
      </c>
      <c r="D120" s="236">
        <v>0</v>
      </c>
      <c r="E120" s="236">
        <v>28</v>
      </c>
      <c r="F120" s="236">
        <v>582</v>
      </c>
      <c r="G120" s="236">
        <v>814</v>
      </c>
      <c r="H120" s="236">
        <v>81</v>
      </c>
      <c r="I120" s="236">
        <v>57</v>
      </c>
      <c r="J120" s="236">
        <v>3</v>
      </c>
      <c r="K120" s="236">
        <v>84</v>
      </c>
      <c r="L120" s="236">
        <v>69</v>
      </c>
      <c r="M120" s="239">
        <v>0.71498771498771496</v>
      </c>
      <c r="N120" s="238">
        <v>3</v>
      </c>
      <c r="O120" s="238">
        <v>2.9</v>
      </c>
      <c r="P120" s="238">
        <v>2.9</v>
      </c>
      <c r="Q120" s="237">
        <v>3.6999999999999998E-2</v>
      </c>
      <c r="R120" s="240">
        <v>2.9</v>
      </c>
      <c r="S120" s="242">
        <v>1</v>
      </c>
      <c r="T120" s="241">
        <v>2.2222222222222223E-2</v>
      </c>
    </row>
    <row r="121" spans="1:20" ht="15.75" thickBot="1" x14ac:dyDescent="0.3">
      <c r="A121" s="351" t="s">
        <v>100</v>
      </c>
      <c r="B121" s="349">
        <v>31</v>
      </c>
      <c r="C121" s="20">
        <v>2</v>
      </c>
      <c r="D121" s="20">
        <v>0</v>
      </c>
      <c r="E121" s="20">
        <v>29</v>
      </c>
      <c r="F121" s="20">
        <v>932</v>
      </c>
      <c r="G121" s="20">
        <v>897</v>
      </c>
      <c r="H121" s="20">
        <v>73</v>
      </c>
      <c r="I121" s="20">
        <v>62</v>
      </c>
      <c r="J121" s="20">
        <v>1</v>
      </c>
      <c r="K121" s="20">
        <v>77</v>
      </c>
      <c r="L121" s="20">
        <v>62</v>
      </c>
      <c r="M121" s="81">
        <v>1.0390189520624302</v>
      </c>
      <c r="N121" s="22">
        <v>2.5</v>
      </c>
      <c r="O121" s="22">
        <v>0</v>
      </c>
      <c r="P121" s="22">
        <v>2.5</v>
      </c>
      <c r="Q121" s="21">
        <v>1.4E-2</v>
      </c>
      <c r="R121" s="37">
        <v>2.4</v>
      </c>
      <c r="S121" s="105">
        <v>2</v>
      </c>
      <c r="T121" s="86">
        <v>3.7037037037037035E-2</v>
      </c>
    </row>
    <row r="122" spans="1:20" ht="15.75" thickBot="1" x14ac:dyDescent="0.3">
      <c r="A122" s="351" t="s">
        <v>101</v>
      </c>
      <c r="B122" s="353">
        <v>30</v>
      </c>
      <c r="C122" s="20">
        <v>0</v>
      </c>
      <c r="D122" s="20">
        <v>1</v>
      </c>
      <c r="E122" s="20">
        <v>30</v>
      </c>
      <c r="F122" s="20">
        <v>877</v>
      </c>
      <c r="G122" s="20">
        <v>897</v>
      </c>
      <c r="H122" s="20">
        <v>91</v>
      </c>
      <c r="I122" s="20">
        <v>68</v>
      </c>
      <c r="J122" s="20">
        <v>2</v>
      </c>
      <c r="K122" s="20">
        <v>90</v>
      </c>
      <c r="L122" s="20">
        <v>77</v>
      </c>
      <c r="M122" s="81">
        <v>0.97770345596432551</v>
      </c>
      <c r="N122" s="22">
        <v>3</v>
      </c>
      <c r="O122" s="22">
        <v>0.2</v>
      </c>
      <c r="P122" s="22">
        <v>3</v>
      </c>
      <c r="Q122" s="21">
        <v>2.1999999999999999E-2</v>
      </c>
      <c r="R122" s="37">
        <v>3</v>
      </c>
      <c r="S122" s="105">
        <v>1</v>
      </c>
      <c r="T122" s="86">
        <v>0.02</v>
      </c>
    </row>
    <row r="123" spans="1:20" ht="15.75" thickBot="1" x14ac:dyDescent="0.3">
      <c r="A123" s="351" t="s">
        <v>102</v>
      </c>
      <c r="B123" s="349">
        <v>31</v>
      </c>
      <c r="C123" s="20">
        <v>0</v>
      </c>
      <c r="D123" s="20">
        <v>0</v>
      </c>
      <c r="E123" s="20">
        <v>29</v>
      </c>
      <c r="F123" s="20">
        <v>979</v>
      </c>
      <c r="G123" s="20">
        <v>909</v>
      </c>
      <c r="H123" s="20">
        <v>76</v>
      </c>
      <c r="I123" s="20">
        <v>67</v>
      </c>
      <c r="J123" s="20">
        <v>9</v>
      </c>
      <c r="K123" s="20">
        <v>82</v>
      </c>
      <c r="L123" s="20">
        <v>73</v>
      </c>
      <c r="M123" s="81">
        <v>1.0770077007700769</v>
      </c>
      <c r="N123" s="22">
        <v>2.6</v>
      </c>
      <c r="O123" s="22">
        <v>0</v>
      </c>
      <c r="P123" s="22">
        <v>2.6</v>
      </c>
      <c r="Q123" s="21">
        <v>0.11799999999999999</v>
      </c>
      <c r="R123" s="37">
        <v>2.5</v>
      </c>
      <c r="S123" s="105">
        <v>1</v>
      </c>
      <c r="T123" s="86">
        <v>1.7241379310344827E-2</v>
      </c>
    </row>
    <row r="124" spans="1:20" ht="15.75" thickBot="1" x14ac:dyDescent="0.3">
      <c r="A124" s="351" t="s">
        <v>103</v>
      </c>
      <c r="B124" s="349">
        <v>30</v>
      </c>
      <c r="C124" s="20">
        <v>0</v>
      </c>
      <c r="D124" s="20">
        <v>1</v>
      </c>
      <c r="E124" s="20">
        <v>30</v>
      </c>
      <c r="F124" s="20">
        <v>774</v>
      </c>
      <c r="G124" s="20">
        <v>896</v>
      </c>
      <c r="H124" s="20">
        <v>83</v>
      </c>
      <c r="I124" s="20">
        <v>68</v>
      </c>
      <c r="J124" s="20">
        <v>3</v>
      </c>
      <c r="K124" s="20">
        <v>81</v>
      </c>
      <c r="L124" s="20">
        <v>72</v>
      </c>
      <c r="M124" s="81">
        <v>0.8638392857142857</v>
      </c>
      <c r="N124" s="22">
        <v>2.7</v>
      </c>
      <c r="O124" s="22">
        <v>1.5</v>
      </c>
      <c r="P124" s="22">
        <v>2.8</v>
      </c>
      <c r="Q124" s="21">
        <v>3.5999999999999997E-2</v>
      </c>
      <c r="R124" s="37">
        <v>2.8</v>
      </c>
      <c r="S124" s="105">
        <v>3</v>
      </c>
      <c r="T124" s="86">
        <v>9.0909090909090912E-2</v>
      </c>
    </row>
    <row r="125" spans="1:20" ht="15.75" thickBot="1" x14ac:dyDescent="0.3">
      <c r="A125" s="351" t="s">
        <v>104</v>
      </c>
      <c r="B125" s="349">
        <v>31</v>
      </c>
      <c r="C125" s="20">
        <v>2</v>
      </c>
      <c r="D125" s="20">
        <v>0</v>
      </c>
      <c r="E125" s="20">
        <v>29</v>
      </c>
      <c r="F125" s="20">
        <v>758</v>
      </c>
      <c r="G125" s="20">
        <v>896</v>
      </c>
      <c r="H125" s="20">
        <v>67</v>
      </c>
      <c r="I125" s="20">
        <v>52</v>
      </c>
      <c r="J125" s="20">
        <v>4</v>
      </c>
      <c r="K125" s="20">
        <v>64</v>
      </c>
      <c r="L125" s="20">
        <v>55</v>
      </c>
      <c r="M125" s="81">
        <v>0.8459821428571429</v>
      </c>
      <c r="N125" s="22">
        <v>2.1</v>
      </c>
      <c r="O125" s="22">
        <v>2.1</v>
      </c>
      <c r="P125" s="22">
        <v>2.2999999999999998</v>
      </c>
      <c r="Q125" s="21">
        <v>0.06</v>
      </c>
      <c r="R125" s="37">
        <v>2.2000000000000002</v>
      </c>
      <c r="S125" s="105">
        <v>1</v>
      </c>
      <c r="T125" s="86">
        <v>2.0833333333333332E-2</v>
      </c>
    </row>
    <row r="126" spans="1:20" ht="15.75" thickBot="1" x14ac:dyDescent="0.3">
      <c r="A126" s="351" t="s">
        <v>105</v>
      </c>
      <c r="B126" s="349">
        <v>31</v>
      </c>
      <c r="C126" s="20">
        <v>0</v>
      </c>
      <c r="D126" s="20">
        <v>0</v>
      </c>
      <c r="E126" s="20">
        <v>29</v>
      </c>
      <c r="F126" s="20">
        <v>764</v>
      </c>
      <c r="G126" s="20">
        <v>856</v>
      </c>
      <c r="H126" s="20">
        <v>51</v>
      </c>
      <c r="I126" s="20">
        <v>41</v>
      </c>
      <c r="J126" s="20">
        <v>4</v>
      </c>
      <c r="K126" s="20">
        <v>51</v>
      </c>
      <c r="L126" s="20">
        <v>45</v>
      </c>
      <c r="M126" s="81">
        <v>0.89252336448598135</v>
      </c>
      <c r="N126" s="22">
        <v>1.6</v>
      </c>
      <c r="O126" s="22">
        <v>1.8</v>
      </c>
      <c r="P126" s="22">
        <v>1.8</v>
      </c>
      <c r="Q126" s="21">
        <v>7.8E-2</v>
      </c>
      <c r="R126" s="37">
        <v>1.6</v>
      </c>
      <c r="S126" s="105">
        <v>5</v>
      </c>
      <c r="T126" s="86">
        <v>0.16129032258064516</v>
      </c>
    </row>
    <row r="127" spans="1:20" ht="15.75" thickBot="1" x14ac:dyDescent="0.3">
      <c r="A127" s="351" t="s">
        <v>106</v>
      </c>
      <c r="B127" s="349">
        <v>30</v>
      </c>
      <c r="C127" s="20">
        <v>1</v>
      </c>
      <c r="D127" s="20">
        <v>1</v>
      </c>
      <c r="E127" s="20">
        <v>30</v>
      </c>
      <c r="F127" s="20">
        <v>734</v>
      </c>
      <c r="G127" s="20">
        <v>892</v>
      </c>
      <c r="H127" s="20">
        <v>75</v>
      </c>
      <c r="I127" s="20">
        <v>61</v>
      </c>
      <c r="J127" s="20">
        <v>1</v>
      </c>
      <c r="K127" s="20">
        <v>78</v>
      </c>
      <c r="L127" s="20">
        <v>70</v>
      </c>
      <c r="M127" s="81">
        <v>0.82286995515695072</v>
      </c>
      <c r="N127" s="22">
        <v>2.6</v>
      </c>
      <c r="O127" s="22">
        <v>2.1</v>
      </c>
      <c r="P127" s="22">
        <v>2.5</v>
      </c>
      <c r="Q127" s="21">
        <v>1.2999999999999999E-2</v>
      </c>
      <c r="R127" s="37">
        <v>2.5</v>
      </c>
      <c r="S127" s="105"/>
      <c r="T127" s="86">
        <v>0</v>
      </c>
    </row>
    <row r="128" spans="1:20" ht="15.75" thickBot="1" x14ac:dyDescent="0.3">
      <c r="A128" s="351" t="s">
        <v>107</v>
      </c>
      <c r="B128" s="349">
        <v>31</v>
      </c>
      <c r="C128" s="20">
        <v>0</v>
      </c>
      <c r="D128" s="20">
        <v>1</v>
      </c>
      <c r="E128" s="20">
        <v>29</v>
      </c>
      <c r="F128" s="20">
        <v>840</v>
      </c>
      <c r="G128" s="20">
        <v>904</v>
      </c>
      <c r="H128" s="20">
        <v>73</v>
      </c>
      <c r="I128" s="20">
        <v>53</v>
      </c>
      <c r="J128" s="20">
        <v>3</v>
      </c>
      <c r="K128" s="20">
        <v>73</v>
      </c>
      <c r="L128" s="20">
        <v>51</v>
      </c>
      <c r="M128" s="81">
        <v>0.92920353982300885</v>
      </c>
      <c r="N128" s="22">
        <v>2.4</v>
      </c>
      <c r="O128" s="22">
        <v>0.9</v>
      </c>
      <c r="P128" s="22">
        <v>2.5</v>
      </c>
      <c r="Q128" s="21">
        <v>4.1000000000000002E-2</v>
      </c>
      <c r="R128" s="37">
        <v>2.4</v>
      </c>
      <c r="S128" s="105"/>
      <c r="T128" s="86">
        <v>0</v>
      </c>
    </row>
    <row r="129" spans="1:20" ht="15.75" thickBot="1" x14ac:dyDescent="0.3">
      <c r="A129" s="351" t="s">
        <v>108</v>
      </c>
      <c r="B129" s="349">
        <v>30</v>
      </c>
      <c r="C129" s="20">
        <v>0</v>
      </c>
      <c r="D129" s="20">
        <v>1</v>
      </c>
      <c r="E129" s="20"/>
      <c r="F129" s="20"/>
      <c r="G129" s="20"/>
      <c r="H129" s="20"/>
      <c r="I129" s="20"/>
      <c r="J129" s="20"/>
      <c r="K129" s="20"/>
      <c r="L129" s="20">
        <v>0</v>
      </c>
      <c r="M129" s="81"/>
      <c r="N129" s="22"/>
      <c r="O129" s="22"/>
      <c r="P129" s="22"/>
      <c r="Q129" s="21"/>
      <c r="R129" s="37"/>
      <c r="S129" s="105"/>
      <c r="T129" s="86"/>
    </row>
    <row r="130" spans="1:20" ht="15.75" thickBot="1" x14ac:dyDescent="0.3">
      <c r="A130" s="351" t="s">
        <v>109</v>
      </c>
      <c r="B130" s="355">
        <v>31</v>
      </c>
      <c r="C130" s="20">
        <v>1</v>
      </c>
      <c r="D130" s="20">
        <v>0</v>
      </c>
      <c r="E130" s="20"/>
      <c r="F130" s="20"/>
      <c r="G130" s="20"/>
      <c r="H130" s="20"/>
      <c r="I130" s="20"/>
      <c r="J130" s="20"/>
      <c r="K130" s="20"/>
      <c r="L130" s="20">
        <v>0</v>
      </c>
      <c r="M130" s="81" t="s">
        <v>48</v>
      </c>
      <c r="N130" s="22" t="s">
        <v>48</v>
      </c>
      <c r="O130" s="22" t="s">
        <v>48</v>
      </c>
      <c r="P130" s="22" t="s">
        <v>48</v>
      </c>
      <c r="Q130" s="21" t="s">
        <v>48</v>
      </c>
      <c r="R130" s="37" t="s">
        <v>48</v>
      </c>
      <c r="S130" s="105"/>
      <c r="T130" s="86"/>
    </row>
    <row r="131" spans="1:20" ht="15.75" thickBot="1" x14ac:dyDescent="0.3">
      <c r="A131" s="335" t="s">
        <v>114</v>
      </c>
      <c r="B131" s="336">
        <f>SUM(B119:B130)</f>
        <v>365</v>
      </c>
      <c r="C131" s="51">
        <v>11</v>
      </c>
      <c r="D131" s="52">
        <v>33.18181818181818</v>
      </c>
      <c r="E131" s="51">
        <v>29.1</v>
      </c>
      <c r="F131" s="51">
        <v>7686</v>
      </c>
      <c r="G131" s="51">
        <v>8601</v>
      </c>
      <c r="H131" s="51">
        <v>750</v>
      </c>
      <c r="I131" s="51">
        <v>567</v>
      </c>
      <c r="J131" s="51">
        <v>32</v>
      </c>
      <c r="K131" s="51">
        <v>780</v>
      </c>
      <c r="L131" s="84">
        <v>623</v>
      </c>
      <c r="M131" s="55">
        <v>0.89400000000000002</v>
      </c>
      <c r="N131" s="56">
        <v>2.1</v>
      </c>
      <c r="O131" s="56">
        <v>1.2</v>
      </c>
      <c r="P131" s="56">
        <v>2.6</v>
      </c>
      <c r="Q131" s="55">
        <v>4.2999999999999997E-2</v>
      </c>
      <c r="R131" s="56">
        <v>2.1</v>
      </c>
      <c r="S131" s="51">
        <v>15</v>
      </c>
      <c r="T131" s="57">
        <v>3.4802784222737818E-2</v>
      </c>
    </row>
    <row r="132" spans="1:20" ht="15.75" thickBot="1" x14ac:dyDescent="0.3">
      <c r="A132" s="335" t="s">
        <v>110</v>
      </c>
      <c r="B132" s="336">
        <f>SUM(B119:B121)</f>
        <v>90</v>
      </c>
      <c r="C132" s="51">
        <v>7</v>
      </c>
      <c r="D132" s="52">
        <v>12.857142857142858</v>
      </c>
      <c r="E132" s="51">
        <v>28.333333333333332</v>
      </c>
      <c r="F132" s="51">
        <v>1960</v>
      </c>
      <c r="G132" s="51">
        <v>2351</v>
      </c>
      <c r="H132" s="51">
        <v>234</v>
      </c>
      <c r="I132" s="51">
        <v>157</v>
      </c>
      <c r="J132" s="51">
        <v>6</v>
      </c>
      <c r="K132" s="51">
        <v>261</v>
      </c>
      <c r="L132" s="84">
        <v>180</v>
      </c>
      <c r="M132" s="55">
        <v>0.83399999999999996</v>
      </c>
      <c r="N132" s="56">
        <v>2.9</v>
      </c>
      <c r="O132" s="56">
        <v>1.7</v>
      </c>
      <c r="P132" s="56">
        <v>2.8</v>
      </c>
      <c r="Q132" s="55">
        <v>2.5999999999999999E-2</v>
      </c>
      <c r="R132" s="56">
        <v>2.6</v>
      </c>
      <c r="S132" s="51">
        <v>4</v>
      </c>
      <c r="T132" s="57">
        <v>2.8169014084507043E-2</v>
      </c>
    </row>
    <row r="133" spans="1:20" ht="15.75" thickBot="1" x14ac:dyDescent="0.3">
      <c r="A133" s="335" t="s">
        <v>111</v>
      </c>
      <c r="B133" s="336">
        <v>91</v>
      </c>
      <c r="C133" s="51">
        <v>0</v>
      </c>
      <c r="D133" s="52" t="e">
        <v>#DIV/0!</v>
      </c>
      <c r="E133" s="51">
        <v>29.666666666666668</v>
      </c>
      <c r="F133" s="51">
        <v>2630</v>
      </c>
      <c r="G133" s="51">
        <v>2702</v>
      </c>
      <c r="H133" s="51">
        <v>250</v>
      </c>
      <c r="I133" s="51">
        <v>203</v>
      </c>
      <c r="J133" s="51">
        <v>14</v>
      </c>
      <c r="K133" s="51">
        <v>253</v>
      </c>
      <c r="L133" s="84">
        <v>222</v>
      </c>
      <c r="M133" s="55">
        <v>0.97299999999999998</v>
      </c>
      <c r="N133" s="56">
        <v>2.8</v>
      </c>
      <c r="O133" s="56">
        <v>0.3</v>
      </c>
      <c r="P133" s="56">
        <v>2.8</v>
      </c>
      <c r="Q133" s="55">
        <v>5.6000000000000001E-2</v>
      </c>
      <c r="R133" s="56">
        <v>2.7</v>
      </c>
      <c r="S133" s="51">
        <v>5</v>
      </c>
      <c r="T133" s="57">
        <v>3.5460992907801421E-2</v>
      </c>
    </row>
    <row r="134" spans="1:20" ht="15.75" thickBot="1" x14ac:dyDescent="0.3">
      <c r="A134" s="335" t="s">
        <v>112</v>
      </c>
      <c r="B134" s="336">
        <v>92</v>
      </c>
      <c r="C134" s="51">
        <v>3</v>
      </c>
      <c r="D134" s="52">
        <v>30.666666666666668</v>
      </c>
      <c r="E134" s="51">
        <v>29.333333333333332</v>
      </c>
      <c r="F134" s="51">
        <v>2256</v>
      </c>
      <c r="G134" s="51">
        <v>2644</v>
      </c>
      <c r="H134" s="51">
        <v>193</v>
      </c>
      <c r="I134" s="51">
        <v>154</v>
      </c>
      <c r="J134" s="51">
        <v>9</v>
      </c>
      <c r="K134" s="51">
        <v>193</v>
      </c>
      <c r="L134" s="84">
        <v>170</v>
      </c>
      <c r="M134" s="55">
        <v>0.85299999999999998</v>
      </c>
      <c r="N134" s="56">
        <v>2.1</v>
      </c>
      <c r="O134" s="56">
        <v>2</v>
      </c>
      <c r="P134" s="56">
        <v>2.2000000000000002</v>
      </c>
      <c r="Q134" s="55">
        <v>4.7E-2</v>
      </c>
      <c r="R134" s="56">
        <v>2.1</v>
      </c>
      <c r="S134" s="51">
        <v>6</v>
      </c>
      <c r="T134" s="57">
        <v>5.3571428571428568E-2</v>
      </c>
    </row>
    <row r="135" spans="1:20" ht="15.75" thickBot="1" x14ac:dyDescent="0.3">
      <c r="A135" s="335" t="s">
        <v>113</v>
      </c>
      <c r="B135" s="336">
        <v>92</v>
      </c>
      <c r="C135" s="51">
        <v>1</v>
      </c>
      <c r="D135" s="52">
        <v>92</v>
      </c>
      <c r="E135" s="51">
        <v>29</v>
      </c>
      <c r="F135" s="51">
        <v>840</v>
      </c>
      <c r="G135" s="51">
        <v>904</v>
      </c>
      <c r="H135" s="51">
        <v>73</v>
      </c>
      <c r="I135" s="51">
        <v>53</v>
      </c>
      <c r="J135" s="51">
        <v>3</v>
      </c>
      <c r="K135" s="51">
        <v>73</v>
      </c>
      <c r="L135" s="84">
        <v>51</v>
      </c>
      <c r="M135" s="55">
        <v>0.92900000000000005</v>
      </c>
      <c r="N135" s="56">
        <v>0.8</v>
      </c>
      <c r="O135" s="56">
        <v>0.9</v>
      </c>
      <c r="P135" s="56">
        <v>2.5</v>
      </c>
      <c r="Q135" s="55">
        <v>4.1000000000000002E-2</v>
      </c>
      <c r="R135" s="56">
        <v>0.8</v>
      </c>
      <c r="S135" s="51">
        <v>0</v>
      </c>
      <c r="T135" s="57">
        <v>0</v>
      </c>
    </row>
    <row r="136" spans="1:20" x14ac:dyDescent="0.25">
      <c r="A136" s="89"/>
      <c r="B136" s="90"/>
      <c r="C136" s="90"/>
      <c r="D136" s="91"/>
      <c r="E136" s="90"/>
      <c r="F136" s="90"/>
      <c r="G136" s="90"/>
      <c r="H136" s="90"/>
      <c r="I136" s="90"/>
      <c r="J136" s="90"/>
      <c r="K136" s="90"/>
      <c r="L136" s="93"/>
      <c r="M136" s="94"/>
      <c r="N136" s="95"/>
      <c r="O136" s="95"/>
      <c r="P136" s="95"/>
      <c r="Q136" s="94"/>
      <c r="R136" s="95"/>
      <c r="S136" s="90"/>
      <c r="T136" s="138"/>
    </row>
    <row r="137" spans="1:20" x14ac:dyDescent="0.25">
      <c r="A137" s="89"/>
      <c r="B137" s="90"/>
      <c r="C137" s="90"/>
      <c r="D137" s="91"/>
      <c r="E137" s="90"/>
      <c r="F137" s="90"/>
      <c r="G137" s="90"/>
      <c r="H137" s="90"/>
      <c r="I137" s="90"/>
      <c r="J137" s="90"/>
      <c r="K137" s="90"/>
      <c r="L137" s="93"/>
      <c r="M137" s="94"/>
      <c r="N137" s="95"/>
      <c r="O137" s="95"/>
      <c r="P137" s="95"/>
      <c r="Q137" s="94"/>
      <c r="R137" s="95"/>
      <c r="S137" s="90"/>
      <c r="T137" s="138"/>
    </row>
    <row r="138" spans="1:20" hidden="1" x14ac:dyDescent="0.25">
      <c r="A138" s="131" t="str">
        <f>$A$1</f>
        <v xml:space="preserve"> INDICADORES  DE HOSPITALIZACIÓN</v>
      </c>
      <c r="B138" s="132"/>
      <c r="C138" s="132"/>
      <c r="D138" s="133"/>
      <c r="E138" s="131"/>
      <c r="F138" s="131"/>
      <c r="G138" s="131"/>
      <c r="H138" s="131"/>
      <c r="I138" s="131"/>
      <c r="J138" s="131"/>
      <c r="K138" s="132"/>
      <c r="L138" s="134"/>
      <c r="M138" s="131"/>
      <c r="N138" s="135"/>
      <c r="O138" s="131"/>
      <c r="P138" s="131"/>
      <c r="Q138" s="130"/>
      <c r="R138" s="135"/>
      <c r="S138" s="135"/>
      <c r="T138" s="135"/>
    </row>
    <row r="139" spans="1:20" hidden="1" x14ac:dyDescent="0.25">
      <c r="A139" s="131"/>
      <c r="B139" s="117"/>
      <c r="C139" s="117"/>
      <c r="D139" s="118"/>
      <c r="E139" s="119"/>
      <c r="F139" s="119"/>
      <c r="G139" s="119"/>
      <c r="H139" s="119"/>
      <c r="I139" s="119"/>
      <c r="J139" s="119"/>
      <c r="K139" s="117"/>
      <c r="L139" s="120"/>
      <c r="M139" s="119"/>
      <c r="N139" s="121"/>
      <c r="O139" s="119"/>
      <c r="P139" s="119"/>
      <c r="Q139" s="130"/>
      <c r="R139" s="121"/>
      <c r="S139" s="121"/>
      <c r="T139" s="121"/>
    </row>
    <row r="140" spans="1:20" ht="15.75" hidden="1" thickBot="1" x14ac:dyDescent="0.3">
      <c r="A140" s="70" t="s">
        <v>33</v>
      </c>
      <c r="B140" s="70"/>
      <c r="C140" s="70"/>
      <c r="D140" s="122"/>
      <c r="E140" s="70"/>
      <c r="F140" s="70"/>
      <c r="G140" s="70"/>
      <c r="H140" s="70"/>
      <c r="I140" s="70"/>
      <c r="J140" s="70"/>
      <c r="K140" s="70"/>
      <c r="L140" s="123"/>
      <c r="M140" s="70"/>
      <c r="N140" s="70"/>
      <c r="O140" s="70"/>
      <c r="P140" s="70"/>
      <c r="Q140" s="70"/>
      <c r="R140" s="136"/>
      <c r="S140" s="136"/>
      <c r="T140" s="136"/>
    </row>
    <row r="141" spans="1:20" ht="54.75" hidden="1" thickBot="1" x14ac:dyDescent="0.3">
      <c r="A141" s="11" t="s">
        <v>1</v>
      </c>
      <c r="B141" s="12" t="s">
        <v>2</v>
      </c>
      <c r="C141" s="137" t="s">
        <v>3</v>
      </c>
      <c r="D141" s="13" t="s">
        <v>4</v>
      </c>
      <c r="E141" s="15" t="s">
        <v>5</v>
      </c>
      <c r="F141" s="15" t="s">
        <v>6</v>
      </c>
      <c r="G141" s="15" t="s">
        <v>7</v>
      </c>
      <c r="H141" s="15" t="s">
        <v>19</v>
      </c>
      <c r="I141" s="15" t="s">
        <v>31</v>
      </c>
      <c r="J141" s="14" t="s">
        <v>9</v>
      </c>
      <c r="K141" s="14" t="s">
        <v>24</v>
      </c>
      <c r="L141" s="77" t="s">
        <v>22</v>
      </c>
      <c r="M141" s="16" t="s">
        <v>11</v>
      </c>
      <c r="N141" s="17" t="s">
        <v>12</v>
      </c>
      <c r="O141" s="16" t="s">
        <v>13</v>
      </c>
      <c r="P141" s="16" t="s">
        <v>23</v>
      </c>
      <c r="Q141" s="16" t="s">
        <v>47</v>
      </c>
      <c r="R141" s="17" t="s">
        <v>15</v>
      </c>
      <c r="S141" s="16" t="s">
        <v>16</v>
      </c>
      <c r="T141" s="17" t="s">
        <v>17</v>
      </c>
    </row>
    <row r="142" spans="1:20" ht="15.75" hidden="1" thickBot="1" x14ac:dyDescent="0.3">
      <c r="A142" s="351" t="s">
        <v>98</v>
      </c>
      <c r="B142" s="349">
        <v>31</v>
      </c>
      <c r="C142" s="243">
        <v>31</v>
      </c>
      <c r="D142" s="246">
        <v>1</v>
      </c>
      <c r="E142" s="243" t="s">
        <v>48</v>
      </c>
      <c r="F142" s="243" t="s">
        <v>48</v>
      </c>
      <c r="G142" s="243" t="s">
        <v>48</v>
      </c>
      <c r="H142" s="243" t="s">
        <v>48</v>
      </c>
      <c r="I142" s="243" t="s">
        <v>48</v>
      </c>
      <c r="J142" s="243" t="s">
        <v>48</v>
      </c>
      <c r="K142" s="243" t="s">
        <v>48</v>
      </c>
      <c r="L142" s="243">
        <v>5</v>
      </c>
      <c r="M142" s="247">
        <v>0.32661290322580644</v>
      </c>
      <c r="N142" s="245">
        <v>0.2</v>
      </c>
      <c r="O142" s="245">
        <v>55.7</v>
      </c>
      <c r="P142" s="245">
        <v>0.4</v>
      </c>
      <c r="Q142" s="244">
        <v>0</v>
      </c>
      <c r="R142" s="248">
        <v>0.1</v>
      </c>
      <c r="S142" s="250">
        <v>0</v>
      </c>
      <c r="T142" s="249">
        <v>0</v>
      </c>
    </row>
    <row r="143" spans="1:20" ht="15.75" hidden="1" thickBot="1" x14ac:dyDescent="0.3">
      <c r="A143" s="351" t="s">
        <v>99</v>
      </c>
      <c r="B143" s="349">
        <v>29</v>
      </c>
      <c r="C143" s="243">
        <v>32</v>
      </c>
      <c r="D143" s="246">
        <v>0.875</v>
      </c>
      <c r="E143" s="243"/>
      <c r="F143" s="243"/>
      <c r="G143" s="243"/>
      <c r="H143" s="243"/>
      <c r="I143" s="243"/>
      <c r="J143" s="243"/>
      <c r="K143" s="243"/>
      <c r="L143" s="243">
        <v>0</v>
      </c>
      <c r="M143" s="247"/>
      <c r="N143" s="245"/>
      <c r="O143" s="245"/>
      <c r="P143" s="245"/>
      <c r="Q143" s="244"/>
      <c r="R143" s="248"/>
      <c r="S143" s="250">
        <v>0</v>
      </c>
      <c r="T143" s="249">
        <v>0</v>
      </c>
    </row>
    <row r="144" spans="1:20" ht="15.75" hidden="1" thickBot="1" x14ac:dyDescent="0.3">
      <c r="A144" s="351" t="s">
        <v>100</v>
      </c>
      <c r="B144" s="349">
        <v>31</v>
      </c>
      <c r="C144" s="18">
        <v>33</v>
      </c>
      <c r="D144" s="104">
        <v>0.93939393939393945</v>
      </c>
      <c r="E144" s="18"/>
      <c r="F144" s="18"/>
      <c r="G144" s="18"/>
      <c r="H144" s="18"/>
      <c r="I144" s="18"/>
      <c r="J144" s="18"/>
      <c r="K144" s="18"/>
      <c r="L144" s="18">
        <v>0</v>
      </c>
      <c r="M144" s="81"/>
      <c r="N144" s="22"/>
      <c r="O144" s="22"/>
      <c r="P144" s="22"/>
      <c r="Q144" s="21"/>
      <c r="R144" s="37"/>
      <c r="S144" s="105">
        <v>0</v>
      </c>
      <c r="T144" s="86">
        <v>0</v>
      </c>
    </row>
    <row r="145" spans="1:20" ht="15.75" hidden="1" thickBot="1" x14ac:dyDescent="0.3">
      <c r="A145" s="351" t="s">
        <v>101</v>
      </c>
      <c r="B145" s="353">
        <v>30</v>
      </c>
      <c r="C145" s="18">
        <v>34</v>
      </c>
      <c r="D145" s="104">
        <v>0.88235294117647056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81"/>
      <c r="N145" s="22"/>
      <c r="O145" s="22"/>
      <c r="P145" s="22"/>
      <c r="Q145" s="21"/>
      <c r="R145" s="37"/>
      <c r="S145" s="105">
        <v>0</v>
      </c>
      <c r="T145" s="86">
        <v>0</v>
      </c>
    </row>
    <row r="146" spans="1:20" ht="15.75" hidden="1" thickBot="1" x14ac:dyDescent="0.3">
      <c r="A146" s="351" t="s">
        <v>102</v>
      </c>
      <c r="B146" s="349">
        <v>31</v>
      </c>
      <c r="C146" s="18">
        <v>35</v>
      </c>
      <c r="D146" s="104">
        <v>0.88571428571428568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81"/>
      <c r="N146" s="22"/>
      <c r="O146" s="22"/>
      <c r="P146" s="22"/>
      <c r="Q146" s="21"/>
      <c r="R146" s="37"/>
      <c r="S146" s="105">
        <v>0</v>
      </c>
      <c r="T146" s="86">
        <v>0</v>
      </c>
    </row>
    <row r="147" spans="1:20" ht="15.75" hidden="1" thickBot="1" x14ac:dyDescent="0.3">
      <c r="A147" s="351" t="s">
        <v>103</v>
      </c>
      <c r="B147" s="349">
        <v>30</v>
      </c>
      <c r="C147" s="18">
        <v>36</v>
      </c>
      <c r="D147" s="104">
        <v>0.83333333333333337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81"/>
      <c r="N147" s="22"/>
      <c r="O147" s="22"/>
      <c r="P147" s="22"/>
      <c r="Q147" s="21"/>
      <c r="R147" s="37"/>
      <c r="S147" s="105">
        <v>1</v>
      </c>
      <c r="T147" s="86">
        <v>0.125</v>
      </c>
    </row>
    <row r="148" spans="1:20" ht="15.75" hidden="1" thickBot="1" x14ac:dyDescent="0.3">
      <c r="A148" s="351" t="s">
        <v>104</v>
      </c>
      <c r="B148" s="349">
        <v>31</v>
      </c>
      <c r="C148" s="18">
        <v>37</v>
      </c>
      <c r="D148" s="104">
        <v>0.83783783783783783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81"/>
      <c r="N148" s="22"/>
      <c r="O148" s="22"/>
      <c r="P148" s="22"/>
      <c r="Q148" s="21"/>
      <c r="R148" s="37"/>
      <c r="S148" s="105"/>
      <c r="T148" s="86">
        <v>0</v>
      </c>
    </row>
    <row r="149" spans="1:20" ht="15.75" hidden="1" thickBot="1" x14ac:dyDescent="0.3">
      <c r="A149" s="351" t="s">
        <v>105</v>
      </c>
      <c r="B149" s="349">
        <v>31</v>
      </c>
      <c r="C149" s="18">
        <v>38</v>
      </c>
      <c r="D149" s="104">
        <v>0.81578947368421051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81"/>
      <c r="N149" s="22"/>
      <c r="O149" s="22"/>
      <c r="P149" s="22"/>
      <c r="Q149" s="21"/>
      <c r="R149" s="37"/>
      <c r="S149" s="105"/>
      <c r="T149" s="86">
        <v>0</v>
      </c>
    </row>
    <row r="150" spans="1:20" ht="15.75" hidden="1" thickBot="1" x14ac:dyDescent="0.3">
      <c r="A150" s="351" t="s">
        <v>106</v>
      </c>
      <c r="B150" s="349">
        <v>30</v>
      </c>
      <c r="C150" s="18">
        <v>39</v>
      </c>
      <c r="D150" s="104">
        <v>0.76923076923076927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81"/>
      <c r="N150" s="22"/>
      <c r="O150" s="22"/>
      <c r="P150" s="22"/>
      <c r="Q150" s="21"/>
      <c r="R150" s="37"/>
      <c r="S150" s="105"/>
      <c r="T150" s="86">
        <v>0</v>
      </c>
    </row>
    <row r="151" spans="1:20" ht="15.75" hidden="1" thickBot="1" x14ac:dyDescent="0.3">
      <c r="A151" s="351" t="s">
        <v>107</v>
      </c>
      <c r="B151" s="349">
        <v>31</v>
      </c>
      <c r="C151" s="18">
        <v>40</v>
      </c>
      <c r="D151" s="104">
        <v>0.77500000000000002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81"/>
      <c r="N151" s="22"/>
      <c r="O151" s="22"/>
      <c r="P151" s="22"/>
      <c r="Q151" s="21"/>
      <c r="R151" s="37"/>
      <c r="S151" s="105"/>
      <c r="T151" s="86">
        <v>0</v>
      </c>
    </row>
    <row r="152" spans="1:20" ht="15.75" hidden="1" thickBot="1" x14ac:dyDescent="0.3">
      <c r="A152" s="351" t="s">
        <v>108</v>
      </c>
      <c r="B152" s="349">
        <v>30</v>
      </c>
      <c r="C152" s="18">
        <v>41</v>
      </c>
      <c r="D152" s="104">
        <v>0.73170731707317072</v>
      </c>
      <c r="E152" s="18"/>
      <c r="F152" s="18"/>
      <c r="G152" s="18"/>
      <c r="H152" s="18"/>
      <c r="I152" s="18"/>
      <c r="J152" s="18"/>
      <c r="K152" s="18"/>
      <c r="L152" s="18">
        <v>0</v>
      </c>
      <c r="M152" s="81"/>
      <c r="N152" s="22"/>
      <c r="O152" s="22"/>
      <c r="P152" s="22"/>
      <c r="Q152" s="21"/>
      <c r="R152" s="37"/>
      <c r="S152" s="105"/>
      <c r="T152" s="86"/>
    </row>
    <row r="153" spans="1:20" ht="15.75" hidden="1" thickBot="1" x14ac:dyDescent="0.3">
      <c r="A153" s="351" t="s">
        <v>109</v>
      </c>
      <c r="B153" s="355">
        <v>31</v>
      </c>
      <c r="C153" s="18">
        <v>42</v>
      </c>
      <c r="D153" s="104">
        <v>0.73809523809523814</v>
      </c>
      <c r="E153" s="18"/>
      <c r="F153" s="18"/>
      <c r="G153" s="18"/>
      <c r="H153" s="18"/>
      <c r="I153" s="18"/>
      <c r="J153" s="18"/>
      <c r="K153" s="18"/>
      <c r="L153" s="18">
        <v>0</v>
      </c>
      <c r="M153" s="81"/>
      <c r="N153" s="22"/>
      <c r="O153" s="22"/>
      <c r="P153" s="22"/>
      <c r="Q153" s="21"/>
      <c r="R153" s="37"/>
      <c r="S153" s="105"/>
      <c r="T153" s="86"/>
    </row>
    <row r="154" spans="1:20" ht="15.75" hidden="1" thickBot="1" x14ac:dyDescent="0.3">
      <c r="A154" s="335" t="s">
        <v>114</v>
      </c>
      <c r="B154" s="336">
        <f>SUM(B142:B153)</f>
        <v>366</v>
      </c>
      <c r="C154" s="51">
        <v>438</v>
      </c>
      <c r="D154" s="52">
        <v>0.83333333333333337</v>
      </c>
      <c r="E154" s="51">
        <v>8</v>
      </c>
      <c r="F154" s="51">
        <v>81</v>
      </c>
      <c r="G154" s="51">
        <v>248</v>
      </c>
      <c r="H154" s="51">
        <v>3</v>
      </c>
      <c r="I154" s="51">
        <v>3</v>
      </c>
      <c r="J154" s="51">
        <v>0</v>
      </c>
      <c r="K154" s="51">
        <v>5</v>
      </c>
      <c r="L154" s="84">
        <v>5</v>
      </c>
      <c r="M154" s="55">
        <v>0.32700000000000001</v>
      </c>
      <c r="N154" s="56">
        <v>0</v>
      </c>
      <c r="O154" s="56">
        <v>55.7</v>
      </c>
      <c r="P154" s="56">
        <v>0.4</v>
      </c>
      <c r="Q154" s="55">
        <v>0</v>
      </c>
      <c r="R154" s="56">
        <v>0</v>
      </c>
      <c r="S154" s="51">
        <v>1</v>
      </c>
      <c r="T154" s="57">
        <v>1.4705882352941176E-2</v>
      </c>
    </row>
    <row r="155" spans="1:20" ht="15.75" hidden="1" thickBot="1" x14ac:dyDescent="0.3">
      <c r="A155" s="335" t="s">
        <v>110</v>
      </c>
      <c r="B155" s="336">
        <f>SUM(B142:B144)</f>
        <v>91</v>
      </c>
      <c r="C155" s="51">
        <v>96</v>
      </c>
      <c r="D155" s="52">
        <v>0.9375</v>
      </c>
      <c r="E155" s="51">
        <v>8</v>
      </c>
      <c r="F155" s="51">
        <v>81</v>
      </c>
      <c r="G155" s="51">
        <v>248</v>
      </c>
      <c r="H155" s="51">
        <v>3</v>
      </c>
      <c r="I155" s="51">
        <v>3</v>
      </c>
      <c r="J155" s="51">
        <v>0</v>
      </c>
      <c r="K155" s="51">
        <v>5</v>
      </c>
      <c r="L155" s="84">
        <v>5</v>
      </c>
      <c r="M155" s="55">
        <v>0.32700000000000001</v>
      </c>
      <c r="N155" s="56">
        <v>0.1</v>
      </c>
      <c r="O155" s="56">
        <v>55.7</v>
      </c>
      <c r="P155" s="56">
        <v>0.4</v>
      </c>
      <c r="Q155" s="55">
        <v>0</v>
      </c>
      <c r="R155" s="56">
        <v>0</v>
      </c>
      <c r="S155" s="51">
        <v>0</v>
      </c>
      <c r="T155" s="57">
        <v>0</v>
      </c>
    </row>
    <row r="156" spans="1:20" ht="15.75" hidden="1" thickBot="1" x14ac:dyDescent="0.3">
      <c r="A156" s="335" t="s">
        <v>111</v>
      </c>
      <c r="B156" s="336">
        <v>91</v>
      </c>
      <c r="C156" s="51">
        <v>105</v>
      </c>
      <c r="D156" s="52">
        <v>0.8666666666666667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  <c r="S156" s="51">
        <v>1</v>
      </c>
      <c r="T156" s="57">
        <v>0.05</v>
      </c>
    </row>
    <row r="157" spans="1:20" ht="15.75" hidden="1" thickBot="1" x14ac:dyDescent="0.3">
      <c r="A157" s="335" t="s">
        <v>112</v>
      </c>
      <c r="B157" s="336">
        <v>92</v>
      </c>
      <c r="C157" s="51">
        <v>114</v>
      </c>
      <c r="D157" s="52">
        <v>0.80701754385964908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84">
        <v>0</v>
      </c>
      <c r="M157" s="55" t="s">
        <v>18</v>
      </c>
      <c r="N157" s="56" t="s">
        <v>18</v>
      </c>
      <c r="O157" s="56" t="s">
        <v>18</v>
      </c>
      <c r="P157" s="56" t="s">
        <v>18</v>
      </c>
      <c r="Q157" s="55" t="s">
        <v>18</v>
      </c>
      <c r="R157" s="56" t="s">
        <v>18</v>
      </c>
      <c r="S157" s="51">
        <v>0</v>
      </c>
      <c r="T157" s="57">
        <v>0</v>
      </c>
    </row>
    <row r="158" spans="1:20" ht="15.75" hidden="1" thickBot="1" x14ac:dyDescent="0.3">
      <c r="A158" s="335" t="s">
        <v>113</v>
      </c>
      <c r="B158" s="336">
        <v>92</v>
      </c>
      <c r="C158" s="51">
        <v>123</v>
      </c>
      <c r="D158" s="52">
        <v>0.74796747967479671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84">
        <v>0</v>
      </c>
      <c r="M158" s="55" t="s">
        <v>18</v>
      </c>
      <c r="N158" s="56" t="s">
        <v>18</v>
      </c>
      <c r="O158" s="56" t="s">
        <v>18</v>
      </c>
      <c r="P158" s="56" t="s">
        <v>18</v>
      </c>
      <c r="Q158" s="55" t="s">
        <v>18</v>
      </c>
      <c r="R158" s="56" t="s">
        <v>18</v>
      </c>
      <c r="S158" s="51">
        <v>0</v>
      </c>
      <c r="T158" s="57">
        <v>0</v>
      </c>
    </row>
    <row r="159" spans="1:20" x14ac:dyDescent="0.25">
      <c r="A159" s="375"/>
      <c r="B159" s="376"/>
      <c r="C159" s="376"/>
      <c r="D159" s="377"/>
      <c r="E159" s="376"/>
      <c r="F159" s="90"/>
      <c r="G159" s="90"/>
      <c r="H159" s="90"/>
      <c r="I159" s="90"/>
      <c r="J159" s="90"/>
      <c r="K159" s="90"/>
      <c r="L159" s="93"/>
      <c r="M159" s="94"/>
      <c r="N159" s="95"/>
      <c r="O159" s="95"/>
      <c r="P159" s="95"/>
      <c r="Q159" s="94"/>
      <c r="R159" s="95"/>
      <c r="S159" s="90"/>
      <c r="T159" s="138"/>
    </row>
    <row r="160" spans="1:20" x14ac:dyDescent="0.25">
      <c r="A160" s="119"/>
      <c r="B160" s="117"/>
      <c r="C160" s="117"/>
      <c r="D160" s="118"/>
      <c r="E160" s="119"/>
      <c r="F160" s="119"/>
      <c r="G160" s="119"/>
      <c r="H160" s="119"/>
      <c r="I160" s="119"/>
      <c r="J160" s="119"/>
      <c r="K160" s="117"/>
      <c r="L160" s="120"/>
      <c r="M160" s="119"/>
      <c r="N160" s="121"/>
      <c r="O160" s="119"/>
      <c r="P160" s="119"/>
      <c r="Q160" s="119"/>
      <c r="R160" s="121"/>
      <c r="S160" s="121"/>
      <c r="T160" s="121"/>
    </row>
    <row r="161" spans="1:20" x14ac:dyDescent="0.25">
      <c r="A161" s="131" t="s">
        <v>118</v>
      </c>
      <c r="B161" s="117"/>
      <c r="C161" s="117"/>
      <c r="D161" s="118"/>
      <c r="E161" s="119"/>
      <c r="F161" s="119"/>
      <c r="G161" s="119"/>
      <c r="H161" s="119"/>
      <c r="I161" s="119"/>
      <c r="J161" s="119"/>
      <c r="K161" s="117"/>
      <c r="L161" s="120"/>
      <c r="M161" s="119"/>
      <c r="N161" s="121"/>
      <c r="O161" s="119"/>
      <c r="P161" s="119"/>
      <c r="Q161" s="119"/>
      <c r="R161" s="121"/>
      <c r="S161" s="121"/>
      <c r="T161" s="121"/>
    </row>
    <row r="162" spans="1:20" x14ac:dyDescent="0.25">
      <c r="A162" s="131"/>
      <c r="B162" s="117"/>
      <c r="C162" s="117"/>
      <c r="D162" s="118"/>
      <c r="E162" s="119"/>
      <c r="F162" s="119"/>
      <c r="G162" s="119"/>
      <c r="H162" s="119"/>
      <c r="I162" s="119"/>
      <c r="J162" s="119"/>
      <c r="K162" s="117"/>
      <c r="L162" s="120"/>
      <c r="M162" s="119"/>
      <c r="N162" s="121"/>
      <c r="O162" s="119"/>
      <c r="P162" s="119"/>
      <c r="Q162" s="119"/>
      <c r="R162" s="121"/>
      <c r="S162" s="121"/>
      <c r="T162" s="121"/>
    </row>
    <row r="163" spans="1:20" ht="15.75" thickBot="1" x14ac:dyDescent="0.3">
      <c r="A163" s="70" t="s">
        <v>34</v>
      </c>
      <c r="B163" s="117"/>
      <c r="C163" s="117"/>
      <c r="D163" s="118"/>
      <c r="E163" s="119"/>
      <c r="F163" s="119"/>
      <c r="G163" s="119"/>
      <c r="H163" s="119"/>
      <c r="I163" s="119"/>
      <c r="J163" s="119"/>
      <c r="K163" s="117"/>
      <c r="L163" s="120"/>
      <c r="M163" s="119"/>
      <c r="N163" s="121"/>
      <c r="O163" s="119"/>
      <c r="P163" s="119"/>
      <c r="Q163" s="119"/>
      <c r="R163" s="121"/>
      <c r="S163" s="121"/>
      <c r="T163" s="121"/>
    </row>
    <row r="164" spans="1:20" ht="54.75" thickBot="1" x14ac:dyDescent="0.3">
      <c r="A164" s="11" t="s">
        <v>1</v>
      </c>
      <c r="B164" s="12" t="s">
        <v>2</v>
      </c>
      <c r="C164" s="137" t="s">
        <v>3</v>
      </c>
      <c r="D164" s="13" t="s">
        <v>4</v>
      </c>
      <c r="E164" s="15" t="s">
        <v>5</v>
      </c>
      <c r="F164" s="15" t="s">
        <v>6</v>
      </c>
      <c r="G164" s="15" t="s">
        <v>7</v>
      </c>
      <c r="H164" s="15" t="s">
        <v>19</v>
      </c>
      <c r="I164" s="15" t="s">
        <v>31</v>
      </c>
      <c r="J164" s="14" t="s">
        <v>9</v>
      </c>
      <c r="K164" s="14" t="s">
        <v>24</v>
      </c>
      <c r="L164" s="77" t="s">
        <v>22</v>
      </c>
      <c r="M164" s="16" t="s">
        <v>11</v>
      </c>
      <c r="N164" s="17" t="s">
        <v>12</v>
      </c>
      <c r="O164" s="16" t="s">
        <v>13</v>
      </c>
      <c r="P164" s="16" t="s">
        <v>23</v>
      </c>
      <c r="Q164" s="16" t="s">
        <v>47</v>
      </c>
      <c r="R164" s="17" t="s">
        <v>15</v>
      </c>
      <c r="S164" s="16" t="s">
        <v>16</v>
      </c>
      <c r="T164" s="17" t="s">
        <v>17</v>
      </c>
    </row>
    <row r="165" spans="1:20" ht="15.75" thickBot="1" x14ac:dyDescent="0.3">
      <c r="A165" s="351" t="s">
        <v>98</v>
      </c>
      <c r="B165" s="349">
        <v>31</v>
      </c>
      <c r="C165" s="251">
        <v>6</v>
      </c>
      <c r="D165" s="251">
        <v>0</v>
      </c>
      <c r="E165" s="251">
        <v>15</v>
      </c>
      <c r="F165" s="251">
        <v>185</v>
      </c>
      <c r="G165" s="251">
        <v>355</v>
      </c>
      <c r="H165" s="251">
        <v>36</v>
      </c>
      <c r="I165" s="251">
        <v>28</v>
      </c>
      <c r="J165" s="251">
        <v>0</v>
      </c>
      <c r="K165" s="251">
        <v>44</v>
      </c>
      <c r="L165" s="251">
        <v>32</v>
      </c>
      <c r="M165" s="254">
        <v>0.52112676056338025</v>
      </c>
      <c r="N165" s="253">
        <v>1.4</v>
      </c>
      <c r="O165" s="253">
        <v>4.7</v>
      </c>
      <c r="P165" s="253">
        <v>2.4</v>
      </c>
      <c r="Q165" s="252">
        <v>0</v>
      </c>
      <c r="R165" s="255">
        <v>1.2</v>
      </c>
      <c r="S165" s="257">
        <v>0</v>
      </c>
      <c r="T165" s="256">
        <v>0</v>
      </c>
    </row>
    <row r="166" spans="1:20" ht="15.75" thickBot="1" x14ac:dyDescent="0.3">
      <c r="A166" s="351" t="s">
        <v>99</v>
      </c>
      <c r="B166" s="349">
        <v>28</v>
      </c>
      <c r="C166" s="251">
        <v>3</v>
      </c>
      <c r="D166" s="251">
        <v>1</v>
      </c>
      <c r="E166" s="251">
        <v>15</v>
      </c>
      <c r="F166" s="251">
        <v>303</v>
      </c>
      <c r="G166" s="251">
        <v>448</v>
      </c>
      <c r="H166" s="251">
        <v>51</v>
      </c>
      <c r="I166" s="251">
        <v>47</v>
      </c>
      <c r="J166" s="251">
        <v>0</v>
      </c>
      <c r="K166" s="251">
        <v>49</v>
      </c>
      <c r="L166" s="251">
        <v>41</v>
      </c>
      <c r="M166" s="254">
        <v>0.6763392857142857</v>
      </c>
      <c r="N166" s="253">
        <v>1.8</v>
      </c>
      <c r="O166" s="253">
        <v>2.8</v>
      </c>
      <c r="P166" s="253">
        <v>3.4</v>
      </c>
      <c r="Q166" s="252">
        <v>0</v>
      </c>
      <c r="R166" s="255">
        <v>1.8</v>
      </c>
      <c r="S166" s="257">
        <v>0</v>
      </c>
      <c r="T166" s="256">
        <v>0</v>
      </c>
    </row>
    <row r="167" spans="1:20" ht="15.75" thickBot="1" x14ac:dyDescent="0.3">
      <c r="A167" s="351" t="s">
        <v>100</v>
      </c>
      <c r="B167" s="349">
        <v>31</v>
      </c>
      <c r="C167" s="20">
        <v>3</v>
      </c>
      <c r="D167" s="20">
        <v>0</v>
      </c>
      <c r="E167" s="20">
        <v>16</v>
      </c>
      <c r="F167" s="20">
        <v>356</v>
      </c>
      <c r="G167" s="20">
        <v>496</v>
      </c>
      <c r="H167" s="20">
        <v>56</v>
      </c>
      <c r="I167" s="20">
        <v>44</v>
      </c>
      <c r="J167" s="20">
        <v>0</v>
      </c>
      <c r="K167" s="20">
        <v>58</v>
      </c>
      <c r="L167" s="20">
        <v>54</v>
      </c>
      <c r="M167" s="81">
        <v>0.717741935483871</v>
      </c>
      <c r="N167" s="22">
        <v>1.9</v>
      </c>
      <c r="O167" s="22">
        <v>2.5</v>
      </c>
      <c r="P167" s="22">
        <v>3.5</v>
      </c>
      <c r="Q167" s="21">
        <v>0</v>
      </c>
      <c r="R167" s="37">
        <v>1.8</v>
      </c>
      <c r="S167" s="105">
        <v>0</v>
      </c>
      <c r="T167" s="86">
        <v>0</v>
      </c>
    </row>
    <row r="168" spans="1:20" ht="15.75" thickBot="1" x14ac:dyDescent="0.3">
      <c r="A168" s="351" t="s">
        <v>101</v>
      </c>
      <c r="B168" s="353">
        <v>30</v>
      </c>
      <c r="C168" s="20">
        <v>1</v>
      </c>
      <c r="D168" s="20">
        <v>0</v>
      </c>
      <c r="E168" s="20">
        <v>16</v>
      </c>
      <c r="F168" s="20">
        <v>271</v>
      </c>
      <c r="G168" s="20">
        <v>480</v>
      </c>
      <c r="H168" s="20">
        <v>40</v>
      </c>
      <c r="I168" s="20">
        <v>39</v>
      </c>
      <c r="J168" s="20">
        <v>0</v>
      </c>
      <c r="K168" s="20">
        <v>43</v>
      </c>
      <c r="L168" s="20">
        <v>41</v>
      </c>
      <c r="M168" s="81">
        <v>0.56458333333333333</v>
      </c>
      <c r="N168" s="22">
        <v>1.4</v>
      </c>
      <c r="O168" s="22">
        <v>5.2</v>
      </c>
      <c r="P168" s="22">
        <v>2.5</v>
      </c>
      <c r="Q168" s="21">
        <v>0</v>
      </c>
      <c r="R168" s="37">
        <v>1.3</v>
      </c>
      <c r="S168" s="105">
        <v>0</v>
      </c>
      <c r="T168" s="86">
        <v>0</v>
      </c>
    </row>
    <row r="169" spans="1:20" ht="15.75" thickBot="1" x14ac:dyDescent="0.3">
      <c r="A169" s="351" t="s">
        <v>102</v>
      </c>
      <c r="B169" s="349">
        <v>31</v>
      </c>
      <c r="C169" s="20">
        <v>1</v>
      </c>
      <c r="D169" s="20">
        <v>0</v>
      </c>
      <c r="E169" s="20">
        <v>16</v>
      </c>
      <c r="F169" s="20">
        <v>246</v>
      </c>
      <c r="G169" s="20">
        <v>496</v>
      </c>
      <c r="H169" s="20">
        <v>41</v>
      </c>
      <c r="I169" s="20">
        <v>36</v>
      </c>
      <c r="J169" s="20">
        <v>0</v>
      </c>
      <c r="K169" s="20">
        <v>39</v>
      </c>
      <c r="L169" s="20">
        <v>36</v>
      </c>
      <c r="M169" s="81">
        <v>0.49596774193548387</v>
      </c>
      <c r="N169" s="22">
        <v>1.3</v>
      </c>
      <c r="O169" s="22">
        <v>6.1</v>
      </c>
      <c r="P169" s="22">
        <v>2.6</v>
      </c>
      <c r="Q169" s="21">
        <v>0</v>
      </c>
      <c r="R169" s="37">
        <v>1.3</v>
      </c>
      <c r="S169" s="105">
        <v>0</v>
      </c>
      <c r="T169" s="86">
        <v>0</v>
      </c>
    </row>
    <row r="170" spans="1:20" ht="15.75" thickBot="1" x14ac:dyDescent="0.3">
      <c r="A170" s="351" t="s">
        <v>103</v>
      </c>
      <c r="B170" s="349">
        <v>30</v>
      </c>
      <c r="C170" s="20">
        <v>2</v>
      </c>
      <c r="D170" s="20">
        <v>0</v>
      </c>
      <c r="E170" s="20">
        <v>16</v>
      </c>
      <c r="F170" s="20">
        <v>288</v>
      </c>
      <c r="G170" s="20">
        <v>480</v>
      </c>
      <c r="H170" s="20">
        <v>49</v>
      </c>
      <c r="I170" s="20">
        <v>49</v>
      </c>
      <c r="J170" s="20">
        <v>0</v>
      </c>
      <c r="K170" s="20">
        <v>53</v>
      </c>
      <c r="L170" s="20">
        <v>52</v>
      </c>
      <c r="M170" s="81">
        <v>0.6</v>
      </c>
      <c r="N170" s="22">
        <v>1.8</v>
      </c>
      <c r="O170" s="22">
        <v>3.9</v>
      </c>
      <c r="P170" s="22">
        <v>3.1</v>
      </c>
      <c r="Q170" s="21">
        <v>0</v>
      </c>
      <c r="R170" s="37">
        <v>1.6</v>
      </c>
      <c r="S170" s="105">
        <v>0</v>
      </c>
      <c r="T170" s="86">
        <v>0</v>
      </c>
    </row>
    <row r="171" spans="1:20" ht="15.75" thickBot="1" x14ac:dyDescent="0.3">
      <c r="A171" s="351" t="s">
        <v>104</v>
      </c>
      <c r="B171" s="349">
        <v>31</v>
      </c>
      <c r="C171" s="20">
        <v>5</v>
      </c>
      <c r="D171" s="20">
        <v>0</v>
      </c>
      <c r="E171" s="20">
        <v>16</v>
      </c>
      <c r="F171" s="20">
        <v>287</v>
      </c>
      <c r="G171" s="20">
        <v>496</v>
      </c>
      <c r="H171" s="20">
        <v>47</v>
      </c>
      <c r="I171" s="20">
        <v>42</v>
      </c>
      <c r="J171" s="20">
        <v>0</v>
      </c>
      <c r="K171" s="20">
        <v>46</v>
      </c>
      <c r="L171" s="20">
        <v>41</v>
      </c>
      <c r="M171" s="81">
        <v>0.5786290322580645</v>
      </c>
      <c r="N171" s="22">
        <v>1.5</v>
      </c>
      <c r="O171" s="22">
        <v>4.4000000000000004</v>
      </c>
      <c r="P171" s="22">
        <v>2.9</v>
      </c>
      <c r="Q171" s="21">
        <v>0</v>
      </c>
      <c r="R171" s="37">
        <v>1.5</v>
      </c>
      <c r="S171" s="105"/>
      <c r="T171" s="86">
        <v>0</v>
      </c>
    </row>
    <row r="172" spans="1:20" ht="15.75" thickBot="1" x14ac:dyDescent="0.3">
      <c r="A172" s="351" t="s">
        <v>105</v>
      </c>
      <c r="B172" s="349">
        <v>31</v>
      </c>
      <c r="C172" s="20">
        <v>5</v>
      </c>
      <c r="D172" s="20">
        <v>1</v>
      </c>
      <c r="E172" s="20">
        <v>16</v>
      </c>
      <c r="F172" s="20">
        <v>255</v>
      </c>
      <c r="G172" s="20">
        <v>496</v>
      </c>
      <c r="H172" s="20">
        <v>45</v>
      </c>
      <c r="I172" s="20">
        <v>43</v>
      </c>
      <c r="J172" s="20">
        <v>0</v>
      </c>
      <c r="K172" s="20">
        <v>43</v>
      </c>
      <c r="L172" s="20">
        <v>42</v>
      </c>
      <c r="M172" s="81">
        <v>0.51411290322580649</v>
      </c>
      <c r="N172" s="22">
        <v>1.4</v>
      </c>
      <c r="O172" s="22">
        <v>5.4</v>
      </c>
      <c r="P172" s="22">
        <v>2.8</v>
      </c>
      <c r="Q172" s="21">
        <v>0</v>
      </c>
      <c r="R172" s="37">
        <v>1.5</v>
      </c>
      <c r="S172" s="105"/>
      <c r="T172" s="86">
        <v>0</v>
      </c>
    </row>
    <row r="173" spans="1:20" ht="15.75" thickBot="1" x14ac:dyDescent="0.3">
      <c r="A173" s="351" t="s">
        <v>106</v>
      </c>
      <c r="B173" s="349">
        <v>30</v>
      </c>
      <c r="C173" s="20">
        <v>2</v>
      </c>
      <c r="D173" s="20">
        <v>0</v>
      </c>
      <c r="E173" s="20">
        <v>16</v>
      </c>
      <c r="F173" s="20">
        <v>306</v>
      </c>
      <c r="G173" s="20">
        <v>480</v>
      </c>
      <c r="H173" s="20">
        <v>55</v>
      </c>
      <c r="I173" s="20">
        <v>51</v>
      </c>
      <c r="J173" s="20">
        <v>0</v>
      </c>
      <c r="K173" s="20">
        <v>59</v>
      </c>
      <c r="L173" s="20">
        <v>57</v>
      </c>
      <c r="M173" s="81">
        <v>0.63749999999999996</v>
      </c>
      <c r="N173" s="22">
        <v>2</v>
      </c>
      <c r="O173" s="22">
        <v>3.2</v>
      </c>
      <c r="P173" s="22">
        <v>3.4</v>
      </c>
      <c r="Q173" s="21">
        <v>0</v>
      </c>
      <c r="R173" s="37">
        <v>1.8</v>
      </c>
      <c r="S173" s="105"/>
      <c r="T173" s="86">
        <v>0</v>
      </c>
    </row>
    <row r="174" spans="1:20" ht="15.75" thickBot="1" x14ac:dyDescent="0.3">
      <c r="A174" s="351" t="s">
        <v>107</v>
      </c>
      <c r="B174" s="349">
        <v>31</v>
      </c>
      <c r="C174" s="20">
        <v>0</v>
      </c>
      <c r="D174" s="20">
        <v>0</v>
      </c>
      <c r="E174" s="20">
        <v>16</v>
      </c>
      <c r="F174" s="20">
        <v>404</v>
      </c>
      <c r="G174" s="20">
        <v>496</v>
      </c>
      <c r="H174" s="20">
        <v>64</v>
      </c>
      <c r="I174" s="20">
        <v>59</v>
      </c>
      <c r="J174" s="20">
        <v>0</v>
      </c>
      <c r="K174" s="20">
        <v>64</v>
      </c>
      <c r="L174" s="20">
        <v>62</v>
      </c>
      <c r="M174" s="81">
        <v>0.81451612903225812</v>
      </c>
      <c r="N174" s="22">
        <v>2.1</v>
      </c>
      <c r="O174" s="22">
        <v>1.4</v>
      </c>
      <c r="P174" s="22">
        <v>4</v>
      </c>
      <c r="Q174" s="21">
        <v>0</v>
      </c>
      <c r="R174" s="37">
        <v>2.1</v>
      </c>
      <c r="S174" s="105"/>
      <c r="T174" s="86">
        <v>0</v>
      </c>
    </row>
    <row r="175" spans="1:20" ht="15.75" thickBot="1" x14ac:dyDescent="0.3">
      <c r="A175" s="351" t="s">
        <v>108</v>
      </c>
      <c r="B175" s="349">
        <v>30</v>
      </c>
      <c r="C175" s="20">
        <v>3</v>
      </c>
      <c r="D175" s="20">
        <v>0</v>
      </c>
      <c r="E175" s="20"/>
      <c r="F175" s="20"/>
      <c r="G175" s="20"/>
      <c r="H175" s="20"/>
      <c r="I175" s="20"/>
      <c r="J175" s="20"/>
      <c r="K175" s="20"/>
      <c r="L175" s="20">
        <v>0</v>
      </c>
      <c r="M175" s="81"/>
      <c r="N175" s="22"/>
      <c r="O175" s="22"/>
      <c r="P175" s="22"/>
      <c r="Q175" s="21"/>
      <c r="R175" s="37"/>
      <c r="S175" s="105"/>
      <c r="T175" s="86"/>
    </row>
    <row r="176" spans="1:20" ht="15.75" thickBot="1" x14ac:dyDescent="0.3">
      <c r="A176" s="351" t="s">
        <v>109</v>
      </c>
      <c r="B176" s="355">
        <v>31</v>
      </c>
      <c r="C176" s="20">
        <v>1</v>
      </c>
      <c r="D176" s="20">
        <v>0</v>
      </c>
      <c r="E176" s="20"/>
      <c r="F176" s="20"/>
      <c r="G176" s="20"/>
      <c r="H176" s="20"/>
      <c r="I176" s="20"/>
      <c r="J176" s="20"/>
      <c r="K176" s="20"/>
      <c r="L176" s="20">
        <v>0</v>
      </c>
      <c r="M176" s="81"/>
      <c r="N176" s="22"/>
      <c r="O176" s="22"/>
      <c r="P176" s="22"/>
      <c r="Q176" s="21"/>
      <c r="R176" s="37"/>
      <c r="S176" s="105"/>
      <c r="T176" s="86"/>
    </row>
    <row r="177" spans="1:20" ht="15.75" thickBot="1" x14ac:dyDescent="0.3">
      <c r="A177" s="335" t="s">
        <v>114</v>
      </c>
      <c r="B177" s="336">
        <f>SUM(B165:B176)</f>
        <v>365</v>
      </c>
      <c r="C177" s="51">
        <v>32</v>
      </c>
      <c r="D177" s="52">
        <v>11.40625</v>
      </c>
      <c r="E177" s="51">
        <v>15.8</v>
      </c>
      <c r="F177" s="51">
        <v>2901</v>
      </c>
      <c r="G177" s="51">
        <v>4723</v>
      </c>
      <c r="H177" s="51">
        <v>484</v>
      </c>
      <c r="I177" s="51">
        <v>438</v>
      </c>
      <c r="J177" s="51">
        <v>0</v>
      </c>
      <c r="K177" s="51">
        <v>498</v>
      </c>
      <c r="L177" s="84">
        <v>458</v>
      </c>
      <c r="M177" s="55">
        <v>0.61399999999999999</v>
      </c>
      <c r="N177" s="56">
        <v>1.4</v>
      </c>
      <c r="O177" s="56">
        <v>3.8</v>
      </c>
      <c r="P177" s="56">
        <v>3.1</v>
      </c>
      <c r="Q177" s="55">
        <v>0</v>
      </c>
      <c r="R177" s="56">
        <v>1.3</v>
      </c>
      <c r="S177" s="51">
        <v>0</v>
      </c>
      <c r="T177" s="57">
        <v>0</v>
      </c>
    </row>
    <row r="178" spans="1:20" ht="15.75" thickBot="1" x14ac:dyDescent="0.3">
      <c r="A178" s="335" t="s">
        <v>110</v>
      </c>
      <c r="B178" s="336">
        <f>SUM(B165:B167)</f>
        <v>90</v>
      </c>
      <c r="C178" s="51">
        <v>12</v>
      </c>
      <c r="D178" s="52">
        <v>7.5</v>
      </c>
      <c r="E178" s="51">
        <v>15.333333333333334</v>
      </c>
      <c r="F178" s="51">
        <v>844</v>
      </c>
      <c r="G178" s="51">
        <v>1299</v>
      </c>
      <c r="H178" s="51">
        <v>143</v>
      </c>
      <c r="I178" s="51">
        <v>119</v>
      </c>
      <c r="J178" s="51">
        <v>0</v>
      </c>
      <c r="K178" s="51">
        <v>151</v>
      </c>
      <c r="L178" s="84">
        <v>127</v>
      </c>
      <c r="M178" s="55">
        <v>0.65</v>
      </c>
      <c r="N178" s="56">
        <v>1.7</v>
      </c>
      <c r="O178" s="56">
        <v>3.2</v>
      </c>
      <c r="P178" s="56">
        <v>3.1</v>
      </c>
      <c r="Q178" s="55">
        <v>0</v>
      </c>
      <c r="R178" s="56">
        <v>1.6</v>
      </c>
      <c r="S178" s="51">
        <v>0</v>
      </c>
      <c r="T178" s="57">
        <v>0</v>
      </c>
    </row>
    <row r="179" spans="1:20" ht="15.75" thickBot="1" x14ac:dyDescent="0.3">
      <c r="A179" s="335" t="s">
        <v>111</v>
      </c>
      <c r="B179" s="336">
        <v>91</v>
      </c>
      <c r="C179" s="51">
        <v>4</v>
      </c>
      <c r="D179" s="52">
        <v>22.75</v>
      </c>
      <c r="E179" s="51">
        <v>16</v>
      </c>
      <c r="F179" s="51">
        <v>805</v>
      </c>
      <c r="G179" s="51">
        <v>1456</v>
      </c>
      <c r="H179" s="51">
        <v>130</v>
      </c>
      <c r="I179" s="51">
        <v>124</v>
      </c>
      <c r="J179" s="51">
        <v>0</v>
      </c>
      <c r="K179" s="51">
        <v>135</v>
      </c>
      <c r="L179" s="84">
        <v>129</v>
      </c>
      <c r="M179" s="55">
        <v>0.55300000000000005</v>
      </c>
      <c r="N179" s="56">
        <v>1.5</v>
      </c>
      <c r="O179" s="56">
        <v>5</v>
      </c>
      <c r="P179" s="56">
        <v>2.7</v>
      </c>
      <c r="Q179" s="55">
        <v>0</v>
      </c>
      <c r="R179" s="56">
        <v>1.4</v>
      </c>
      <c r="S179" s="51">
        <v>0</v>
      </c>
      <c r="T179" s="57">
        <v>0</v>
      </c>
    </row>
    <row r="180" spans="1:20" ht="15.75" thickBot="1" x14ac:dyDescent="0.3">
      <c r="A180" s="335" t="s">
        <v>112</v>
      </c>
      <c r="B180" s="336">
        <v>92</v>
      </c>
      <c r="C180" s="51">
        <v>12</v>
      </c>
      <c r="D180" s="52">
        <v>7.666666666666667</v>
      </c>
      <c r="E180" s="51">
        <v>16</v>
      </c>
      <c r="F180" s="51">
        <v>848</v>
      </c>
      <c r="G180" s="51">
        <v>1472</v>
      </c>
      <c r="H180" s="51">
        <v>147</v>
      </c>
      <c r="I180" s="51">
        <v>136</v>
      </c>
      <c r="J180" s="51">
        <v>0</v>
      </c>
      <c r="K180" s="51">
        <v>148</v>
      </c>
      <c r="L180" s="84">
        <v>140</v>
      </c>
      <c r="M180" s="55">
        <v>0.57599999999999996</v>
      </c>
      <c r="N180" s="56">
        <v>1.6</v>
      </c>
      <c r="O180" s="56">
        <v>4.2</v>
      </c>
      <c r="P180" s="56">
        <v>3.1</v>
      </c>
      <c r="Q180" s="55">
        <v>0</v>
      </c>
      <c r="R180" s="56">
        <v>1.6</v>
      </c>
      <c r="S180" s="51">
        <v>0</v>
      </c>
      <c r="T180" s="57">
        <v>0</v>
      </c>
    </row>
    <row r="181" spans="1:20" ht="15.75" thickBot="1" x14ac:dyDescent="0.3">
      <c r="A181" s="335" t="s">
        <v>113</v>
      </c>
      <c r="B181" s="336">
        <v>92</v>
      </c>
      <c r="C181" s="51">
        <v>4</v>
      </c>
      <c r="D181" s="52">
        <v>23</v>
      </c>
      <c r="E181" s="51">
        <v>16</v>
      </c>
      <c r="F181" s="51">
        <v>404</v>
      </c>
      <c r="G181" s="51">
        <v>496</v>
      </c>
      <c r="H181" s="51">
        <v>64</v>
      </c>
      <c r="I181" s="51">
        <v>59</v>
      </c>
      <c r="J181" s="51">
        <v>0</v>
      </c>
      <c r="K181" s="51">
        <v>64</v>
      </c>
      <c r="L181" s="84">
        <v>62</v>
      </c>
      <c r="M181" s="55">
        <v>0.81499999999999995</v>
      </c>
      <c r="N181" s="56">
        <v>0.7</v>
      </c>
      <c r="O181" s="56">
        <v>1.4</v>
      </c>
      <c r="P181" s="56">
        <v>4</v>
      </c>
      <c r="Q181" s="55">
        <v>0</v>
      </c>
      <c r="R181" s="56">
        <v>0.7</v>
      </c>
      <c r="S181" s="51">
        <v>0</v>
      </c>
      <c r="T181" s="57">
        <v>0</v>
      </c>
    </row>
    <row r="183" spans="1:20" hidden="1" x14ac:dyDescent="0.25">
      <c r="A183" s="131" t="s">
        <v>28</v>
      </c>
      <c r="B183" s="117"/>
      <c r="C183" s="117"/>
      <c r="D183" s="118"/>
      <c r="E183" s="119"/>
      <c r="F183" s="119"/>
      <c r="G183" s="119"/>
      <c r="H183" s="119"/>
      <c r="I183" s="119"/>
    </row>
    <row r="184" spans="1:20" ht="21" hidden="1" customHeight="1" x14ac:dyDescent="0.25">
      <c r="A184" s="321" t="s">
        <v>74</v>
      </c>
      <c r="B184" s="321"/>
      <c r="C184" s="321"/>
      <c r="D184" s="321"/>
      <c r="E184" s="321"/>
      <c r="F184" s="321"/>
    </row>
    <row r="185" spans="1:20" ht="15.75" hidden="1" thickBot="1" x14ac:dyDescent="0.3"/>
    <row r="186" spans="1:20" ht="54.75" hidden="1" thickBot="1" x14ac:dyDescent="0.3">
      <c r="A186" s="11" t="s">
        <v>1</v>
      </c>
      <c r="B186" s="12" t="s">
        <v>2</v>
      </c>
      <c r="C186" s="137" t="s">
        <v>3</v>
      </c>
      <c r="D186" s="13" t="s">
        <v>4</v>
      </c>
      <c r="E186" s="15" t="s">
        <v>5</v>
      </c>
      <c r="F186" s="15" t="s">
        <v>6</v>
      </c>
      <c r="G186" s="15" t="s">
        <v>7</v>
      </c>
      <c r="H186" s="15" t="s">
        <v>19</v>
      </c>
      <c r="I186" s="15" t="s">
        <v>31</v>
      </c>
      <c r="J186" s="14" t="s">
        <v>9</v>
      </c>
      <c r="K186" s="14" t="s">
        <v>24</v>
      </c>
      <c r="L186" s="77" t="s">
        <v>22</v>
      </c>
      <c r="M186" s="16" t="s">
        <v>11</v>
      </c>
      <c r="N186" s="17" t="s">
        <v>12</v>
      </c>
      <c r="O186" s="16" t="s">
        <v>13</v>
      </c>
      <c r="P186" s="16" t="s">
        <v>23</v>
      </c>
      <c r="Q186" s="16" t="s">
        <v>47</v>
      </c>
      <c r="R186" s="17" t="s">
        <v>15</v>
      </c>
      <c r="S186" s="16" t="s">
        <v>16</v>
      </c>
      <c r="T186" s="17" t="s">
        <v>17</v>
      </c>
    </row>
    <row r="187" spans="1:20" ht="15.75" hidden="1" thickBot="1" x14ac:dyDescent="0.3">
      <c r="A187" s="351" t="s">
        <v>80</v>
      </c>
      <c r="B187" s="309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314"/>
      <c r="N187" s="311"/>
      <c r="O187" s="311"/>
      <c r="P187" s="311"/>
      <c r="Q187" s="310"/>
      <c r="R187" s="255"/>
      <c r="S187" s="257">
        <v>0</v>
      </c>
      <c r="T187" s="256">
        <v>0</v>
      </c>
    </row>
    <row r="188" spans="1:20" ht="15.75" hidden="1" thickBot="1" x14ac:dyDescent="0.3">
      <c r="A188" s="351" t="s">
        <v>81</v>
      </c>
      <c r="B188" s="312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314"/>
      <c r="N188" s="311"/>
      <c r="O188" s="311"/>
      <c r="P188" s="311"/>
      <c r="Q188" s="310"/>
      <c r="R188" s="255"/>
      <c r="S188" s="257">
        <v>0</v>
      </c>
      <c r="T188" s="256">
        <v>0</v>
      </c>
    </row>
    <row r="189" spans="1:20" ht="15.75" hidden="1" thickBot="1" x14ac:dyDescent="0.3">
      <c r="A189" s="351" t="s">
        <v>82</v>
      </c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81"/>
      <c r="N189" s="22"/>
      <c r="O189" s="22"/>
      <c r="P189" s="22"/>
      <c r="Q189" s="21"/>
      <c r="R189" s="37"/>
      <c r="S189" s="105">
        <v>0</v>
      </c>
      <c r="T189" s="86">
        <v>0</v>
      </c>
    </row>
    <row r="190" spans="1:20" ht="15.75" hidden="1" thickBot="1" x14ac:dyDescent="0.3">
      <c r="A190" s="352" t="s">
        <v>83</v>
      </c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81"/>
      <c r="N190" s="22"/>
      <c r="O190" s="22"/>
      <c r="P190" s="22"/>
      <c r="Q190" s="21"/>
      <c r="R190" s="37"/>
      <c r="S190" s="105">
        <v>0</v>
      </c>
      <c r="T190" s="86">
        <v>0</v>
      </c>
    </row>
    <row r="191" spans="1:20" ht="15.75" hidden="1" thickBot="1" x14ac:dyDescent="0.3">
      <c r="A191" s="351" t="s">
        <v>84</v>
      </c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1"/>
      <c r="N191" s="22"/>
      <c r="O191" s="22"/>
      <c r="P191" s="22"/>
      <c r="Q191" s="21"/>
      <c r="R191" s="37"/>
      <c r="S191" s="105">
        <v>0</v>
      </c>
      <c r="T191" s="86">
        <v>0</v>
      </c>
    </row>
    <row r="192" spans="1:20" ht="15.75" hidden="1" thickBot="1" x14ac:dyDescent="0.3">
      <c r="A192" s="351" t="s">
        <v>85</v>
      </c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81"/>
      <c r="N192" s="22"/>
      <c r="O192" s="22"/>
      <c r="P192" s="22"/>
      <c r="Q192" s="21"/>
      <c r="R192" s="37"/>
      <c r="S192" s="105">
        <v>0</v>
      </c>
      <c r="T192" s="86">
        <v>0</v>
      </c>
    </row>
    <row r="193" spans="1:20" ht="15.75" hidden="1" thickBot="1" x14ac:dyDescent="0.3">
      <c r="A193" s="354" t="s">
        <v>86</v>
      </c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81"/>
      <c r="N193" s="22"/>
      <c r="O193" s="22"/>
      <c r="P193" s="22"/>
      <c r="Q193" s="21"/>
      <c r="R193" s="37"/>
      <c r="S193" s="105"/>
      <c r="T193" s="86">
        <v>0</v>
      </c>
    </row>
    <row r="194" spans="1:20" ht="15.75" hidden="1" thickBot="1" x14ac:dyDescent="0.3">
      <c r="A194" s="354" t="s">
        <v>87</v>
      </c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81"/>
      <c r="N194" s="22"/>
      <c r="O194" s="22"/>
      <c r="P194" s="22"/>
      <c r="Q194" s="21"/>
      <c r="R194" s="37"/>
      <c r="S194" s="105"/>
      <c r="T194" s="86">
        <v>0</v>
      </c>
    </row>
    <row r="195" spans="1:20" ht="15.75" hidden="1" thickBot="1" x14ac:dyDescent="0.3">
      <c r="A195" s="351" t="s">
        <v>88</v>
      </c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81"/>
      <c r="N195" s="22"/>
      <c r="O195" s="22"/>
      <c r="P195" s="22"/>
      <c r="Q195" s="21"/>
      <c r="R195" s="37"/>
      <c r="S195" s="105"/>
      <c r="T195" s="86">
        <v>0</v>
      </c>
    </row>
    <row r="196" spans="1:20" ht="15.75" hidden="1" thickBot="1" x14ac:dyDescent="0.3">
      <c r="A196" s="351" t="s">
        <v>89</v>
      </c>
      <c r="B196" s="24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81"/>
      <c r="N196" s="22"/>
      <c r="O196" s="22"/>
      <c r="P196" s="22"/>
      <c r="Q196" s="21"/>
      <c r="R196" s="37"/>
      <c r="S196" s="105"/>
      <c r="T196" s="86">
        <v>0</v>
      </c>
    </row>
    <row r="197" spans="1:20" ht="15.75" hidden="1" thickBot="1" x14ac:dyDescent="0.3">
      <c r="A197" s="351" t="s">
        <v>90</v>
      </c>
      <c r="B197" s="24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81"/>
      <c r="N197" s="22"/>
      <c r="O197" s="22"/>
      <c r="P197" s="22"/>
      <c r="Q197" s="21"/>
      <c r="R197" s="37"/>
      <c r="S197" s="105"/>
      <c r="T197" s="86"/>
    </row>
    <row r="198" spans="1:20" hidden="1" x14ac:dyDescent="0.25">
      <c r="A198" s="352" t="s">
        <v>91</v>
      </c>
      <c r="B198" s="322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4"/>
      <c r="N198" s="325"/>
      <c r="O198" s="325"/>
      <c r="P198" s="325"/>
      <c r="Q198" s="326"/>
      <c r="R198" s="327"/>
      <c r="S198" s="328"/>
      <c r="T198" s="329"/>
    </row>
    <row r="199" spans="1:20" ht="26.25" hidden="1" customHeight="1" x14ac:dyDescent="0.25">
      <c r="A199" s="335" t="s">
        <v>92</v>
      </c>
      <c r="B199" s="330"/>
      <c r="C199" s="330"/>
      <c r="D199" s="330"/>
      <c r="E199" s="342"/>
      <c r="F199" s="330"/>
      <c r="G199" s="330"/>
      <c r="H199" s="330"/>
      <c r="I199" s="330"/>
      <c r="J199" s="330"/>
      <c r="K199" s="330"/>
      <c r="L199" s="330"/>
      <c r="M199" s="88"/>
      <c r="N199" s="330"/>
      <c r="O199" s="330"/>
      <c r="P199" s="330"/>
      <c r="Q199" s="88"/>
      <c r="R199" s="330"/>
      <c r="S199" s="330">
        <v>0</v>
      </c>
      <c r="T199" s="88">
        <v>0</v>
      </c>
    </row>
    <row r="200" spans="1:20" ht="26.25" hidden="1" customHeight="1" x14ac:dyDescent="0.25">
      <c r="A200" s="335" t="s">
        <v>93</v>
      </c>
      <c r="B200" s="330"/>
      <c r="C200" s="330"/>
      <c r="D200" s="330"/>
      <c r="E200" s="330"/>
      <c r="F200" s="330"/>
      <c r="G200" s="330"/>
      <c r="H200" s="330"/>
      <c r="I200" s="330"/>
      <c r="J200" s="330"/>
      <c r="K200" s="330"/>
      <c r="L200" s="330"/>
      <c r="M200" s="88"/>
      <c r="N200" s="330"/>
      <c r="O200" s="330"/>
      <c r="P200" s="330"/>
      <c r="Q200" s="88"/>
      <c r="R200" s="330"/>
      <c r="S200" s="330">
        <v>0</v>
      </c>
      <c r="T200" s="88">
        <v>0</v>
      </c>
    </row>
    <row r="201" spans="1:20" hidden="1" x14ac:dyDescent="0.25">
      <c r="A201" s="335" t="s">
        <v>94</v>
      </c>
      <c r="B201" s="330"/>
      <c r="C201" s="330"/>
      <c r="D201" s="330"/>
      <c r="E201" s="330"/>
      <c r="F201" s="330"/>
      <c r="G201" s="330"/>
      <c r="H201" s="330"/>
      <c r="I201" s="330"/>
      <c r="J201" s="330"/>
      <c r="K201" s="330"/>
      <c r="L201" s="330"/>
      <c r="M201" s="88"/>
      <c r="N201" s="330"/>
      <c r="O201" s="330"/>
      <c r="P201" s="330"/>
      <c r="Q201" s="88"/>
      <c r="R201" s="330"/>
      <c r="S201" s="330">
        <v>0</v>
      </c>
      <c r="T201" s="88">
        <v>0</v>
      </c>
    </row>
    <row r="202" spans="1:20" hidden="1" x14ac:dyDescent="0.25">
      <c r="A202" s="335" t="s">
        <v>95</v>
      </c>
      <c r="B202" s="330"/>
      <c r="C202" s="330"/>
      <c r="D202" s="330"/>
      <c r="E202" s="330"/>
      <c r="F202" s="330"/>
      <c r="G202" s="330"/>
      <c r="H202" s="330"/>
      <c r="I202" s="330"/>
      <c r="J202" s="330"/>
      <c r="K202" s="330"/>
      <c r="L202" s="330"/>
      <c r="M202" s="88"/>
      <c r="N202" s="330"/>
      <c r="O202" s="330"/>
      <c r="P202" s="330"/>
      <c r="Q202" s="88"/>
      <c r="R202" s="330"/>
      <c r="S202" s="330">
        <v>0</v>
      </c>
      <c r="T202" s="88">
        <v>0</v>
      </c>
    </row>
    <row r="203" spans="1:20" hidden="1" x14ac:dyDescent="0.25">
      <c r="A203" s="335" t="s">
        <v>96</v>
      </c>
      <c r="B203" s="330"/>
      <c r="C203" s="330"/>
      <c r="D203" s="330"/>
      <c r="E203" s="330"/>
      <c r="F203" s="330"/>
      <c r="G203" s="330"/>
      <c r="H203" s="330"/>
      <c r="I203" s="330"/>
      <c r="J203" s="330"/>
      <c r="K203" s="330"/>
      <c r="L203" s="330"/>
      <c r="M203" s="88"/>
      <c r="N203" s="330"/>
      <c r="O203" s="330"/>
      <c r="P203" s="330"/>
      <c r="Q203" s="88"/>
      <c r="R203" s="330"/>
      <c r="S203" s="330">
        <v>0</v>
      </c>
      <c r="T203" s="88">
        <v>0</v>
      </c>
    </row>
    <row r="204" spans="1:20" ht="22.5" hidden="1" customHeight="1" x14ac:dyDescent="0.25">
      <c r="A204" s="401" t="s">
        <v>72</v>
      </c>
      <c r="B204" s="402"/>
      <c r="C204" s="402"/>
      <c r="D204" s="402"/>
      <c r="E204" s="402"/>
      <c r="F204" s="402"/>
    </row>
    <row r="206" spans="1:20" x14ac:dyDescent="0.25">
      <c r="A206" s="131" t="s">
        <v>118</v>
      </c>
      <c r="B206" s="117"/>
      <c r="C206" s="117"/>
      <c r="D206" s="118"/>
      <c r="E206" s="119"/>
      <c r="F206" s="119"/>
    </row>
    <row r="207" spans="1:20" ht="22.5" customHeight="1" x14ac:dyDescent="0.25">
      <c r="A207" s="403" t="s">
        <v>117</v>
      </c>
      <c r="B207" s="403"/>
      <c r="C207" s="403"/>
      <c r="D207" s="403"/>
      <c r="E207" s="403"/>
      <c r="F207" s="403"/>
      <c r="G207" s="403"/>
      <c r="H207" s="403"/>
      <c r="I207" s="403"/>
    </row>
    <row r="208" spans="1:20" ht="15.75" thickBot="1" x14ac:dyDescent="0.3"/>
    <row r="209" spans="1:21" ht="54.75" thickBot="1" x14ac:dyDescent="0.3">
      <c r="A209" s="11" t="s">
        <v>1</v>
      </c>
      <c r="B209" s="12" t="s">
        <v>2</v>
      </c>
      <c r="C209" s="137" t="s">
        <v>3</v>
      </c>
      <c r="D209" s="13" t="s">
        <v>4</v>
      </c>
      <c r="E209" s="15" t="s">
        <v>5</v>
      </c>
      <c r="F209" s="15" t="s">
        <v>6</v>
      </c>
      <c r="G209" s="15" t="s">
        <v>7</v>
      </c>
      <c r="H209" s="15" t="s">
        <v>19</v>
      </c>
      <c r="I209" s="15" t="s">
        <v>31</v>
      </c>
      <c r="J209" s="14" t="s">
        <v>9</v>
      </c>
      <c r="K209" s="14" t="s">
        <v>24</v>
      </c>
      <c r="L209" s="77" t="s">
        <v>22</v>
      </c>
      <c r="M209" s="16" t="s">
        <v>11</v>
      </c>
      <c r="N209" s="17" t="s">
        <v>12</v>
      </c>
      <c r="O209" s="16" t="s">
        <v>13</v>
      </c>
      <c r="P209" s="16" t="s">
        <v>23</v>
      </c>
      <c r="Q209" s="16" t="s">
        <v>47</v>
      </c>
      <c r="R209" s="17" t="s">
        <v>15</v>
      </c>
    </row>
    <row r="210" spans="1:21" ht="15.75" thickBot="1" x14ac:dyDescent="0.3">
      <c r="A210" s="351" t="s">
        <v>98</v>
      </c>
      <c r="B210" s="349">
        <v>31</v>
      </c>
      <c r="C210" s="259">
        <v>6</v>
      </c>
      <c r="D210" s="259">
        <v>0</v>
      </c>
      <c r="E210" s="259">
        <v>13</v>
      </c>
      <c r="F210" s="259">
        <v>60</v>
      </c>
      <c r="G210" s="259">
        <v>117</v>
      </c>
      <c r="H210" s="259">
        <v>7</v>
      </c>
      <c r="I210" s="259">
        <v>7</v>
      </c>
      <c r="J210" s="259">
        <v>0</v>
      </c>
      <c r="K210" s="259">
        <v>14</v>
      </c>
      <c r="L210" s="259">
        <v>1</v>
      </c>
      <c r="M210" s="314">
        <v>0.51282051282051277</v>
      </c>
      <c r="N210" s="311">
        <v>0.5</v>
      </c>
      <c r="O210" s="311">
        <v>8.1</v>
      </c>
      <c r="P210" s="311">
        <v>0.5</v>
      </c>
      <c r="Q210" s="310">
        <v>0</v>
      </c>
      <c r="R210" s="255">
        <v>0.2</v>
      </c>
    </row>
    <row r="211" spans="1:21" ht="15.75" thickBot="1" x14ac:dyDescent="0.3">
      <c r="A211" s="351" t="s">
        <v>99</v>
      </c>
      <c r="B211" s="349">
        <v>28</v>
      </c>
      <c r="C211" s="259">
        <v>3</v>
      </c>
      <c r="D211" s="259">
        <v>1</v>
      </c>
      <c r="E211" s="380"/>
      <c r="F211" s="380"/>
      <c r="G211" s="380"/>
      <c r="H211" s="380"/>
      <c r="I211" s="380"/>
      <c r="J211" s="380"/>
      <c r="K211" s="380"/>
      <c r="L211" s="380"/>
      <c r="M211" s="380"/>
      <c r="N211" s="380"/>
      <c r="O211" s="380"/>
      <c r="P211" s="380"/>
      <c r="Q211" s="380"/>
      <c r="R211" s="380"/>
      <c r="U211" s="379" t="s">
        <v>146</v>
      </c>
    </row>
    <row r="212" spans="1:21" ht="15.75" thickBot="1" x14ac:dyDescent="0.3">
      <c r="A212" s="351" t="s">
        <v>100</v>
      </c>
      <c r="B212" s="349">
        <v>31</v>
      </c>
      <c r="C212" s="20">
        <v>3</v>
      </c>
      <c r="D212" s="20">
        <v>0</v>
      </c>
      <c r="E212" s="380"/>
      <c r="F212" s="380"/>
      <c r="G212" s="380"/>
      <c r="H212" s="380"/>
      <c r="I212" s="380"/>
      <c r="J212" s="380"/>
      <c r="K212" s="380"/>
      <c r="L212" s="380">
        <v>0</v>
      </c>
      <c r="M212" s="380"/>
      <c r="N212" s="380"/>
      <c r="O212" s="380"/>
      <c r="P212" s="380"/>
      <c r="Q212" s="380"/>
      <c r="R212" s="380"/>
    </row>
    <row r="213" spans="1:21" ht="15.75" thickBot="1" x14ac:dyDescent="0.3">
      <c r="A213" s="351" t="s">
        <v>101</v>
      </c>
      <c r="B213" s="353">
        <v>30</v>
      </c>
      <c r="C213" s="20">
        <v>1</v>
      </c>
      <c r="D213" s="20">
        <v>0</v>
      </c>
      <c r="E213" s="380"/>
      <c r="F213" s="380"/>
      <c r="G213" s="380"/>
      <c r="H213" s="380"/>
      <c r="I213" s="380"/>
      <c r="J213" s="380"/>
      <c r="K213" s="380"/>
      <c r="L213" s="380">
        <v>0</v>
      </c>
      <c r="M213" s="380"/>
      <c r="N213" s="380"/>
      <c r="O213" s="380"/>
      <c r="P213" s="380"/>
      <c r="Q213" s="380"/>
      <c r="R213" s="380"/>
    </row>
    <row r="214" spans="1:21" ht="15.75" thickBot="1" x14ac:dyDescent="0.3">
      <c r="A214" s="351" t="s">
        <v>102</v>
      </c>
      <c r="B214" s="349">
        <v>31</v>
      </c>
      <c r="C214" s="20">
        <v>1</v>
      </c>
      <c r="D214" s="20">
        <v>0</v>
      </c>
      <c r="E214" s="380"/>
      <c r="F214" s="380"/>
      <c r="G214" s="380"/>
      <c r="H214" s="380"/>
      <c r="I214" s="380"/>
      <c r="J214" s="380"/>
      <c r="K214" s="380"/>
      <c r="L214" s="380">
        <v>0</v>
      </c>
      <c r="M214" s="380"/>
      <c r="N214" s="380"/>
      <c r="O214" s="380"/>
      <c r="P214" s="380"/>
      <c r="Q214" s="380"/>
      <c r="R214" s="380"/>
    </row>
    <row r="215" spans="1:21" ht="15.75" thickBot="1" x14ac:dyDescent="0.3">
      <c r="A215" s="351" t="s">
        <v>103</v>
      </c>
      <c r="B215" s="349">
        <v>30</v>
      </c>
      <c r="C215" s="20">
        <v>2</v>
      </c>
      <c r="D215" s="20">
        <v>0</v>
      </c>
      <c r="E215" s="380"/>
      <c r="F215" s="380"/>
      <c r="G215" s="380"/>
      <c r="H215" s="380"/>
      <c r="I215" s="380"/>
      <c r="J215" s="380"/>
      <c r="K215" s="380"/>
      <c r="L215" s="380">
        <v>0</v>
      </c>
      <c r="M215" s="380"/>
      <c r="N215" s="380"/>
      <c r="O215" s="380"/>
      <c r="P215" s="380"/>
      <c r="Q215" s="380"/>
      <c r="R215" s="380"/>
    </row>
    <row r="216" spans="1:21" ht="15.75" thickBot="1" x14ac:dyDescent="0.3">
      <c r="A216" s="351" t="s">
        <v>104</v>
      </c>
      <c r="B216" s="349">
        <v>31</v>
      </c>
      <c r="C216" s="20">
        <v>5</v>
      </c>
      <c r="D216" s="20">
        <v>0</v>
      </c>
      <c r="E216" s="380"/>
      <c r="F216" s="380"/>
      <c r="G216" s="380"/>
      <c r="H216" s="380"/>
      <c r="I216" s="380"/>
      <c r="J216" s="380"/>
      <c r="K216" s="380"/>
      <c r="L216" s="380">
        <v>0</v>
      </c>
      <c r="M216" s="380"/>
      <c r="N216" s="380"/>
      <c r="O216" s="380"/>
      <c r="P216" s="380"/>
      <c r="Q216" s="380"/>
      <c r="R216" s="380"/>
    </row>
    <row r="217" spans="1:21" ht="15.75" thickBot="1" x14ac:dyDescent="0.3">
      <c r="A217" s="351" t="s">
        <v>105</v>
      </c>
      <c r="B217" s="349">
        <v>31</v>
      </c>
      <c r="C217" s="20">
        <v>5</v>
      </c>
      <c r="D217" s="20">
        <v>1</v>
      </c>
      <c r="E217" s="380"/>
      <c r="F217" s="380"/>
      <c r="G217" s="380"/>
      <c r="H217" s="380"/>
      <c r="I217" s="380"/>
      <c r="J217" s="380"/>
      <c r="K217" s="380"/>
      <c r="L217" s="380">
        <v>0</v>
      </c>
      <c r="M217" s="380"/>
      <c r="N217" s="380"/>
      <c r="O217" s="380"/>
      <c r="P217" s="380"/>
      <c r="Q217" s="380"/>
      <c r="R217" s="380"/>
    </row>
    <row r="218" spans="1:21" ht="15.75" thickBot="1" x14ac:dyDescent="0.3">
      <c r="A218" s="351" t="s">
        <v>106</v>
      </c>
      <c r="B218" s="349">
        <v>30</v>
      </c>
      <c r="C218" s="20">
        <v>2</v>
      </c>
      <c r="D218" s="20">
        <v>0</v>
      </c>
      <c r="E218" s="380"/>
      <c r="F218" s="380"/>
      <c r="G218" s="380"/>
      <c r="H218" s="380"/>
      <c r="I218" s="380"/>
      <c r="J218" s="380"/>
      <c r="K218" s="380"/>
      <c r="L218" s="380">
        <v>0</v>
      </c>
      <c r="M218" s="380"/>
      <c r="N218" s="380"/>
      <c r="O218" s="380"/>
      <c r="P218" s="380"/>
      <c r="Q218" s="380"/>
      <c r="R218" s="380"/>
    </row>
    <row r="219" spans="1:21" ht="15.75" thickBot="1" x14ac:dyDescent="0.3">
      <c r="A219" s="351" t="s">
        <v>107</v>
      </c>
      <c r="B219" s="349">
        <v>31</v>
      </c>
      <c r="C219" s="20">
        <v>0</v>
      </c>
      <c r="D219" s="20">
        <v>0</v>
      </c>
      <c r="E219" s="380"/>
      <c r="F219" s="380"/>
      <c r="G219" s="380"/>
      <c r="H219" s="380"/>
      <c r="I219" s="380"/>
      <c r="J219" s="380"/>
      <c r="K219" s="380"/>
      <c r="L219" s="380">
        <v>0</v>
      </c>
      <c r="M219" s="380"/>
      <c r="N219" s="380"/>
      <c r="O219" s="380"/>
      <c r="P219" s="380"/>
      <c r="Q219" s="380"/>
      <c r="R219" s="380"/>
    </row>
    <row r="220" spans="1:21" ht="15.75" thickBot="1" x14ac:dyDescent="0.3">
      <c r="A220" s="351" t="s">
        <v>108</v>
      </c>
      <c r="B220" s="349">
        <v>30</v>
      </c>
      <c r="C220" s="20">
        <v>3</v>
      </c>
      <c r="D220" s="20">
        <v>0</v>
      </c>
      <c r="E220" s="380"/>
      <c r="F220" s="380"/>
      <c r="G220" s="380"/>
      <c r="H220" s="380"/>
      <c r="I220" s="380"/>
      <c r="J220" s="380"/>
      <c r="K220" s="380"/>
      <c r="L220" s="380">
        <v>0</v>
      </c>
      <c r="M220" s="380"/>
      <c r="N220" s="380"/>
      <c r="O220" s="380"/>
      <c r="P220" s="380"/>
      <c r="Q220" s="380"/>
      <c r="R220" s="380"/>
    </row>
    <row r="221" spans="1:21" ht="15.75" thickBot="1" x14ac:dyDescent="0.3">
      <c r="A221" s="351" t="s">
        <v>109</v>
      </c>
      <c r="B221" s="355">
        <v>31</v>
      </c>
      <c r="C221" s="20">
        <v>1</v>
      </c>
      <c r="D221" s="20">
        <v>0</v>
      </c>
      <c r="E221" s="380"/>
      <c r="F221" s="380"/>
      <c r="G221" s="380"/>
      <c r="H221" s="380"/>
      <c r="I221" s="380"/>
      <c r="J221" s="380"/>
      <c r="K221" s="380"/>
      <c r="L221" s="380">
        <v>0</v>
      </c>
      <c r="M221" s="380"/>
      <c r="N221" s="380"/>
      <c r="O221" s="380"/>
      <c r="P221" s="380"/>
      <c r="Q221" s="380"/>
      <c r="R221" s="380"/>
    </row>
    <row r="222" spans="1:21" ht="15.75" thickBot="1" x14ac:dyDescent="0.3">
      <c r="A222" s="335" t="s">
        <v>114</v>
      </c>
      <c r="B222" s="336">
        <f>SUM(B210:B221)</f>
        <v>365</v>
      </c>
      <c r="C222" s="51">
        <v>32</v>
      </c>
      <c r="D222" s="52">
        <v>11.40625</v>
      </c>
      <c r="E222" s="51">
        <v>6.5</v>
      </c>
      <c r="F222" s="51">
        <v>60</v>
      </c>
      <c r="G222" s="51">
        <v>117</v>
      </c>
      <c r="H222" s="51">
        <v>7</v>
      </c>
      <c r="I222" s="51">
        <v>7</v>
      </c>
      <c r="J222" s="51">
        <v>0</v>
      </c>
      <c r="K222" s="51">
        <v>14</v>
      </c>
      <c r="L222" s="84">
        <v>1</v>
      </c>
      <c r="M222" s="55">
        <v>0.51300000000000001</v>
      </c>
      <c r="N222" s="56">
        <v>0</v>
      </c>
      <c r="O222" s="56">
        <v>8.1</v>
      </c>
      <c r="P222" s="56">
        <v>0.5</v>
      </c>
      <c r="Q222" s="55">
        <v>0</v>
      </c>
      <c r="R222" s="56">
        <v>0</v>
      </c>
    </row>
    <row r="223" spans="1:21" ht="15.75" thickBot="1" x14ac:dyDescent="0.3">
      <c r="A223" s="335" t="s">
        <v>110</v>
      </c>
      <c r="B223" s="336">
        <f>SUM(B210:B212)</f>
        <v>90</v>
      </c>
      <c r="C223" s="51">
        <v>12</v>
      </c>
      <c r="D223" s="52">
        <v>7.5</v>
      </c>
      <c r="E223" s="51">
        <v>6.5</v>
      </c>
      <c r="F223" s="51">
        <v>60</v>
      </c>
      <c r="G223" s="51">
        <v>117</v>
      </c>
      <c r="H223" s="51">
        <v>7</v>
      </c>
      <c r="I223" s="51">
        <v>7</v>
      </c>
      <c r="J223" s="51">
        <v>0</v>
      </c>
      <c r="K223" s="51">
        <v>14</v>
      </c>
      <c r="L223" s="84">
        <v>1</v>
      </c>
      <c r="M223" s="55">
        <v>0.51300000000000001</v>
      </c>
      <c r="N223" s="56">
        <v>0.2</v>
      </c>
      <c r="O223" s="56">
        <v>8.1</v>
      </c>
      <c r="P223" s="56">
        <v>0.5</v>
      </c>
      <c r="Q223" s="55">
        <v>0</v>
      </c>
      <c r="R223" s="56">
        <v>0.1</v>
      </c>
    </row>
    <row r="224" spans="1:21" ht="15.75" thickBot="1" x14ac:dyDescent="0.3">
      <c r="A224" s="335" t="s">
        <v>111</v>
      </c>
      <c r="B224" s="336">
        <v>91</v>
      </c>
      <c r="C224" s="51">
        <v>4</v>
      </c>
      <c r="D224" s="52">
        <v>22.75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84">
        <v>0</v>
      </c>
      <c r="M224" s="55" t="s">
        <v>18</v>
      </c>
      <c r="N224" s="56" t="s">
        <v>18</v>
      </c>
      <c r="O224" s="56" t="s">
        <v>18</v>
      </c>
      <c r="P224" s="56" t="s">
        <v>18</v>
      </c>
      <c r="Q224" s="55" t="s">
        <v>18</v>
      </c>
      <c r="R224" s="56" t="s">
        <v>18</v>
      </c>
    </row>
    <row r="225" spans="1:18" ht="15.75" thickBot="1" x14ac:dyDescent="0.3">
      <c r="A225" s="335" t="s">
        <v>112</v>
      </c>
      <c r="B225" s="336">
        <v>92</v>
      </c>
      <c r="C225" s="51">
        <v>12</v>
      </c>
      <c r="D225" s="52">
        <v>7.666666666666667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84">
        <v>0</v>
      </c>
      <c r="M225" s="55" t="s">
        <v>18</v>
      </c>
      <c r="N225" s="56" t="s">
        <v>18</v>
      </c>
      <c r="O225" s="56" t="s">
        <v>18</v>
      </c>
      <c r="P225" s="56" t="s">
        <v>18</v>
      </c>
      <c r="Q225" s="55" t="s">
        <v>18</v>
      </c>
      <c r="R225" s="56" t="s">
        <v>18</v>
      </c>
    </row>
    <row r="226" spans="1:18" ht="15.75" thickBot="1" x14ac:dyDescent="0.3">
      <c r="A226" s="335" t="s">
        <v>113</v>
      </c>
      <c r="B226" s="336">
        <v>92</v>
      </c>
      <c r="C226" s="51">
        <v>4</v>
      </c>
      <c r="D226" s="52">
        <v>23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84">
        <v>0</v>
      </c>
      <c r="M226" s="55" t="s">
        <v>18</v>
      </c>
      <c r="N226" s="56" t="s">
        <v>18</v>
      </c>
      <c r="O226" s="56" t="s">
        <v>18</v>
      </c>
      <c r="P226" s="56" t="s">
        <v>18</v>
      </c>
      <c r="Q226" s="55" t="s">
        <v>18</v>
      </c>
      <c r="R226" s="56" t="s">
        <v>18</v>
      </c>
    </row>
  </sheetData>
  <mergeCells count="2">
    <mergeCell ref="A204:F204"/>
    <mergeCell ref="A207:I207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opLeftCell="A91" zoomScale="115" zoomScaleNormal="115" workbookViewId="0">
      <selection activeCell="E99" sqref="E99"/>
    </sheetView>
  </sheetViews>
  <sheetFormatPr baseColWidth="10" defaultRowHeight="15" x14ac:dyDescent="0.25"/>
  <cols>
    <col min="3" max="4" width="0" hidden="1" customWidth="1"/>
    <col min="12" max="12" width="0" hidden="1" customWidth="1"/>
    <col min="18" max="18" width="11.7109375" customWidth="1"/>
    <col min="19" max="20" width="11.42578125" hidden="1" customWidth="1"/>
  </cols>
  <sheetData>
    <row r="1" spans="1:20" x14ac:dyDescent="0.25">
      <c r="A1" s="1" t="s">
        <v>75</v>
      </c>
      <c r="B1" s="1"/>
      <c r="C1" s="6"/>
      <c r="D1" s="7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5"/>
      <c r="S1" s="140"/>
      <c r="T1" s="140"/>
    </row>
    <row r="2" spans="1:20" x14ac:dyDescent="0.25">
      <c r="A2" s="1" t="s">
        <v>35</v>
      </c>
      <c r="B2" s="1"/>
      <c r="C2" s="6"/>
      <c r="D2" s="7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5"/>
      <c r="S2" s="140"/>
      <c r="T2" s="140"/>
    </row>
    <row r="3" spans="1:20" ht="15.75" thickBot="1" x14ac:dyDescent="0.3">
      <c r="A3" s="350" t="s">
        <v>116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4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58">
        <v>296.33333333333331</v>
      </c>
      <c r="D5" s="258">
        <v>295.33333333333331</v>
      </c>
      <c r="E5" s="258">
        <v>48</v>
      </c>
      <c r="F5" s="258">
        <v>1275</v>
      </c>
      <c r="G5" s="258">
        <v>1497</v>
      </c>
      <c r="H5" s="258">
        <v>144</v>
      </c>
      <c r="I5" s="258">
        <v>99</v>
      </c>
      <c r="J5" s="258">
        <v>1</v>
      </c>
      <c r="K5" s="258">
        <v>150</v>
      </c>
      <c r="L5" s="263">
        <v>76</v>
      </c>
      <c r="M5" s="260">
        <v>0.85199999999999998</v>
      </c>
      <c r="N5" s="261">
        <v>4.8</v>
      </c>
      <c r="O5" s="261">
        <v>1.5</v>
      </c>
      <c r="P5" s="261">
        <v>3</v>
      </c>
      <c r="Q5" s="260">
        <v>7.0000000000000001E-3</v>
      </c>
      <c r="R5" s="261">
        <v>4.5999999999999996</v>
      </c>
      <c r="S5" s="259">
        <v>2</v>
      </c>
      <c r="T5" s="262">
        <v>9.1743119266055051E-3</v>
      </c>
    </row>
    <row r="6" spans="1:20" ht="15.75" thickBot="1" x14ac:dyDescent="0.3">
      <c r="A6" s="351" t="s">
        <v>99</v>
      </c>
      <c r="B6" s="349">
        <v>28</v>
      </c>
      <c r="C6" s="258">
        <v>355.33333333333331</v>
      </c>
      <c r="D6" s="258">
        <v>295.33333333333331</v>
      </c>
      <c r="E6" s="258">
        <v>47</v>
      </c>
      <c r="F6" s="258">
        <v>894</v>
      </c>
      <c r="G6" s="258">
        <v>1352</v>
      </c>
      <c r="H6" s="258">
        <v>127</v>
      </c>
      <c r="I6" s="258">
        <v>102</v>
      </c>
      <c r="J6" s="258">
        <v>2</v>
      </c>
      <c r="K6" s="258">
        <v>114</v>
      </c>
      <c r="L6" s="263">
        <v>59</v>
      </c>
      <c r="M6" s="260">
        <v>0.66100000000000003</v>
      </c>
      <c r="N6" s="261">
        <v>4.0999999999999996</v>
      </c>
      <c r="O6" s="261">
        <v>3.6</v>
      </c>
      <c r="P6" s="261">
        <v>2.7</v>
      </c>
      <c r="Q6" s="260">
        <v>1.6E-2</v>
      </c>
      <c r="R6" s="261">
        <v>4.5</v>
      </c>
      <c r="S6" s="259">
        <v>7</v>
      </c>
      <c r="T6" s="262">
        <v>2.564102564102564E-2</v>
      </c>
    </row>
    <row r="7" spans="1:20" ht="15.75" thickBot="1" x14ac:dyDescent="0.3">
      <c r="A7" s="351" t="s">
        <v>100</v>
      </c>
      <c r="B7" s="349">
        <v>31</v>
      </c>
      <c r="C7" s="18">
        <v>356</v>
      </c>
      <c r="D7" s="18">
        <v>295.33333333333331</v>
      </c>
      <c r="E7" s="18">
        <v>49</v>
      </c>
      <c r="F7" s="18">
        <v>1128</v>
      </c>
      <c r="G7" s="18">
        <v>1513</v>
      </c>
      <c r="H7" s="18">
        <v>155</v>
      </c>
      <c r="I7" s="18">
        <v>103</v>
      </c>
      <c r="J7" s="18">
        <v>2</v>
      </c>
      <c r="K7" s="18">
        <v>168</v>
      </c>
      <c r="L7" s="85">
        <v>66</v>
      </c>
      <c r="M7" s="21">
        <v>0.746</v>
      </c>
      <c r="N7" s="22">
        <v>5.4</v>
      </c>
      <c r="O7" s="22">
        <v>2.5</v>
      </c>
      <c r="P7" s="22">
        <v>3.2</v>
      </c>
      <c r="Q7" s="21">
        <v>1.2999999999999999E-2</v>
      </c>
      <c r="R7" s="22">
        <v>5</v>
      </c>
      <c r="S7" s="20">
        <v>6</v>
      </c>
      <c r="T7" s="81">
        <v>2.34375E-2</v>
      </c>
    </row>
    <row r="8" spans="1:20" ht="15.75" thickBot="1" x14ac:dyDescent="0.3">
      <c r="A8" s="351" t="s">
        <v>101</v>
      </c>
      <c r="B8" s="353">
        <v>30</v>
      </c>
      <c r="C8" s="18">
        <v>356</v>
      </c>
      <c r="D8" s="18">
        <v>295.33333333333331</v>
      </c>
      <c r="E8" s="18">
        <v>51</v>
      </c>
      <c r="F8" s="18">
        <v>1154</v>
      </c>
      <c r="G8" s="18">
        <v>1531</v>
      </c>
      <c r="H8" s="18">
        <v>166</v>
      </c>
      <c r="I8" s="18">
        <v>128</v>
      </c>
      <c r="J8" s="18">
        <v>1</v>
      </c>
      <c r="K8" s="18">
        <v>158</v>
      </c>
      <c r="L8" s="85">
        <v>81</v>
      </c>
      <c r="M8" s="21">
        <v>0.754</v>
      </c>
      <c r="N8" s="22">
        <v>5.3</v>
      </c>
      <c r="O8" s="22">
        <v>2.2999999999999998</v>
      </c>
      <c r="P8" s="22">
        <v>3.3</v>
      </c>
      <c r="Q8" s="21">
        <v>6.0000000000000001E-3</v>
      </c>
      <c r="R8" s="22">
        <v>5.5</v>
      </c>
      <c r="S8" s="20">
        <v>4</v>
      </c>
      <c r="T8" s="81">
        <v>1.4869888475836431E-2</v>
      </c>
    </row>
    <row r="9" spans="1:20" ht="15.75" thickBot="1" x14ac:dyDescent="0.3">
      <c r="A9" s="351" t="s">
        <v>102</v>
      </c>
      <c r="B9" s="349">
        <v>31</v>
      </c>
      <c r="C9" s="18">
        <v>315.33333333333331</v>
      </c>
      <c r="D9" s="18">
        <v>295.33333333333331</v>
      </c>
      <c r="E9" s="18">
        <v>51</v>
      </c>
      <c r="F9" s="18">
        <v>1114</v>
      </c>
      <c r="G9" s="18">
        <v>1581</v>
      </c>
      <c r="H9" s="18">
        <v>154</v>
      </c>
      <c r="I9" s="18">
        <v>110</v>
      </c>
      <c r="J9" s="18">
        <v>0</v>
      </c>
      <c r="K9" s="18">
        <v>162</v>
      </c>
      <c r="L9" s="85">
        <v>76</v>
      </c>
      <c r="M9" s="21">
        <v>0.70499999999999996</v>
      </c>
      <c r="N9" s="22">
        <v>5.2</v>
      </c>
      <c r="O9" s="22">
        <v>3</v>
      </c>
      <c r="P9" s="22">
        <v>3</v>
      </c>
      <c r="Q9" s="21">
        <v>0</v>
      </c>
      <c r="R9" s="22">
        <v>5</v>
      </c>
      <c r="S9" s="20">
        <v>1</v>
      </c>
      <c r="T9" s="81">
        <v>3.90625E-3</v>
      </c>
    </row>
    <row r="10" spans="1:20" ht="15.75" thickBot="1" x14ac:dyDescent="0.3">
      <c r="A10" s="351" t="s">
        <v>103</v>
      </c>
      <c r="B10" s="349">
        <v>30</v>
      </c>
      <c r="C10" s="18">
        <v>313.33333333333331</v>
      </c>
      <c r="D10" s="18">
        <v>295.33333333333331</v>
      </c>
      <c r="E10" s="18">
        <v>52</v>
      </c>
      <c r="F10" s="18">
        <v>1171</v>
      </c>
      <c r="G10" s="18">
        <v>1554</v>
      </c>
      <c r="H10" s="18">
        <v>151</v>
      </c>
      <c r="I10" s="18">
        <v>122</v>
      </c>
      <c r="J10" s="18">
        <v>4</v>
      </c>
      <c r="K10" s="18">
        <v>156</v>
      </c>
      <c r="L10" s="85">
        <v>89</v>
      </c>
      <c r="M10" s="21">
        <v>0.754</v>
      </c>
      <c r="N10" s="22">
        <v>5.2</v>
      </c>
      <c r="O10" s="22">
        <v>2.5</v>
      </c>
      <c r="P10" s="22">
        <v>2.9</v>
      </c>
      <c r="Q10" s="21">
        <v>2.5999999999999999E-2</v>
      </c>
      <c r="R10" s="22">
        <v>5</v>
      </c>
      <c r="S10" s="20">
        <v>3</v>
      </c>
      <c r="T10" s="81">
        <v>1.3274336283185841E-2</v>
      </c>
    </row>
    <row r="11" spans="1:20" ht="15.75" thickBot="1" x14ac:dyDescent="0.3">
      <c r="A11" s="351" t="s">
        <v>104</v>
      </c>
      <c r="B11" s="349">
        <v>31</v>
      </c>
      <c r="C11" s="18">
        <v>315.33333333333331</v>
      </c>
      <c r="D11" s="18">
        <v>295.33333333333331</v>
      </c>
      <c r="E11" s="18">
        <v>52</v>
      </c>
      <c r="F11" s="18">
        <v>1204</v>
      </c>
      <c r="G11" s="18">
        <v>1603</v>
      </c>
      <c r="H11" s="18">
        <v>181</v>
      </c>
      <c r="I11" s="18">
        <v>140</v>
      </c>
      <c r="J11" s="18">
        <v>2</v>
      </c>
      <c r="K11" s="18">
        <v>182</v>
      </c>
      <c r="L11" s="85">
        <v>82</v>
      </c>
      <c r="M11" s="21">
        <v>0.751</v>
      </c>
      <c r="N11" s="22">
        <v>5.9</v>
      </c>
      <c r="O11" s="22">
        <v>2.2000000000000002</v>
      </c>
      <c r="P11" s="22">
        <v>3.5</v>
      </c>
      <c r="Q11" s="21">
        <v>1.0999999999999999E-2</v>
      </c>
      <c r="R11" s="22">
        <v>5.8</v>
      </c>
      <c r="S11" s="20">
        <v>3</v>
      </c>
      <c r="T11" s="81">
        <v>1.5873015873015872E-2</v>
      </c>
    </row>
    <row r="12" spans="1:20" ht="15.75" thickBot="1" x14ac:dyDescent="0.3">
      <c r="A12" s="351" t="s">
        <v>105</v>
      </c>
      <c r="B12" s="349">
        <v>31</v>
      </c>
      <c r="C12" s="18">
        <v>314.66666666666669</v>
      </c>
      <c r="D12" s="18">
        <v>295.33333333333331</v>
      </c>
      <c r="E12" s="18">
        <v>52</v>
      </c>
      <c r="F12" s="18">
        <v>1215</v>
      </c>
      <c r="G12" s="18">
        <v>1594</v>
      </c>
      <c r="H12" s="18">
        <v>170</v>
      </c>
      <c r="I12" s="18">
        <v>144</v>
      </c>
      <c r="J12" s="18">
        <v>4</v>
      </c>
      <c r="K12" s="18">
        <v>173</v>
      </c>
      <c r="L12" s="85">
        <v>97</v>
      </c>
      <c r="M12" s="21">
        <v>0.76200000000000001</v>
      </c>
      <c r="N12" s="22">
        <v>5.6</v>
      </c>
      <c r="O12" s="22">
        <v>2.2000000000000002</v>
      </c>
      <c r="P12" s="22">
        <v>3.3</v>
      </c>
      <c r="Q12" s="21">
        <v>2.4E-2</v>
      </c>
      <c r="R12" s="22">
        <v>5.5</v>
      </c>
      <c r="S12" s="20">
        <v>1</v>
      </c>
      <c r="T12" s="81">
        <v>4.0000000000000001E-3</v>
      </c>
    </row>
    <row r="13" spans="1:20" ht="19.5" customHeight="1" thickBot="1" x14ac:dyDescent="0.3">
      <c r="A13" s="351" t="s">
        <v>106</v>
      </c>
      <c r="B13" s="349">
        <v>30</v>
      </c>
      <c r="C13" s="18">
        <v>315.33333333333331</v>
      </c>
      <c r="D13" s="18">
        <v>295.33333333333331</v>
      </c>
      <c r="E13" s="18">
        <v>50</v>
      </c>
      <c r="F13" s="18">
        <v>1223</v>
      </c>
      <c r="G13" s="18">
        <v>1515</v>
      </c>
      <c r="H13" s="18">
        <v>175</v>
      </c>
      <c r="I13" s="18">
        <v>132</v>
      </c>
      <c r="J13" s="18">
        <v>3</v>
      </c>
      <c r="K13" s="18">
        <v>175</v>
      </c>
      <c r="L13" s="85">
        <v>96</v>
      </c>
      <c r="M13" s="21">
        <v>0.80700000000000005</v>
      </c>
      <c r="N13" s="22">
        <v>5.8</v>
      </c>
      <c r="O13" s="22">
        <v>1.7</v>
      </c>
      <c r="P13" s="22">
        <v>3.5</v>
      </c>
      <c r="Q13" s="21">
        <v>1.7000000000000001E-2</v>
      </c>
      <c r="R13" s="22">
        <v>5.8</v>
      </c>
      <c r="S13" s="20">
        <v>5</v>
      </c>
      <c r="T13" s="81">
        <v>2.1186440677966101E-2</v>
      </c>
    </row>
    <row r="14" spans="1:20" ht="15.75" thickBot="1" x14ac:dyDescent="0.3">
      <c r="A14" s="351" t="s">
        <v>107</v>
      </c>
      <c r="B14" s="349">
        <v>31</v>
      </c>
      <c r="C14" s="18">
        <v>314.66666666666669</v>
      </c>
      <c r="D14" s="18">
        <v>295.33333333333331</v>
      </c>
      <c r="E14" s="18">
        <v>50</v>
      </c>
      <c r="F14" s="18">
        <v>1320</v>
      </c>
      <c r="G14" s="18">
        <v>1566</v>
      </c>
      <c r="H14" s="18">
        <v>155</v>
      </c>
      <c r="I14" s="18">
        <v>138</v>
      </c>
      <c r="J14" s="18">
        <v>0</v>
      </c>
      <c r="K14" s="18">
        <v>164</v>
      </c>
      <c r="L14" s="85">
        <v>107</v>
      </c>
      <c r="M14" s="21">
        <v>0.84299999999999997</v>
      </c>
      <c r="N14" s="22">
        <v>5.3</v>
      </c>
      <c r="O14" s="22">
        <v>1.6</v>
      </c>
      <c r="P14" s="22">
        <v>3.1</v>
      </c>
      <c r="Q14" s="21">
        <v>0</v>
      </c>
      <c r="R14" s="22">
        <v>5</v>
      </c>
      <c r="S14" s="20">
        <v>0</v>
      </c>
      <c r="T14" s="81">
        <v>0</v>
      </c>
    </row>
    <row r="15" spans="1:20" ht="15.75" thickBot="1" x14ac:dyDescent="0.3">
      <c r="A15" s="351" t="s">
        <v>108</v>
      </c>
      <c r="B15" s="349">
        <v>30</v>
      </c>
      <c r="C15" s="18">
        <v>315.33333333333331</v>
      </c>
      <c r="D15" s="18">
        <v>295.33333333333331</v>
      </c>
      <c r="E15" s="18"/>
      <c r="F15" s="18"/>
      <c r="G15" s="18"/>
      <c r="H15" s="18"/>
      <c r="I15" s="18"/>
      <c r="J15" s="18"/>
      <c r="K15" s="18"/>
      <c r="L15" s="85">
        <v>0</v>
      </c>
      <c r="M15" s="21"/>
      <c r="N15" s="22"/>
      <c r="O15" s="22"/>
      <c r="P15" s="22"/>
      <c r="Q15" s="21"/>
      <c r="R15" s="22"/>
      <c r="S15" s="20">
        <v>0</v>
      </c>
      <c r="T15" s="81">
        <v>0</v>
      </c>
    </row>
    <row r="16" spans="1:20" ht="15.75" thickBot="1" x14ac:dyDescent="0.3">
      <c r="A16" s="351" t="s">
        <v>109</v>
      </c>
      <c r="B16" s="355">
        <v>31</v>
      </c>
      <c r="C16" s="18">
        <v>315.33333333333331</v>
      </c>
      <c r="D16" s="18">
        <v>295.33333333333331</v>
      </c>
      <c r="E16" s="18"/>
      <c r="F16" s="18"/>
      <c r="G16" s="18"/>
      <c r="H16" s="18"/>
      <c r="I16" s="18"/>
      <c r="J16" s="18"/>
      <c r="K16" s="18"/>
      <c r="L16" s="85">
        <v>0</v>
      </c>
      <c r="M16" s="21"/>
      <c r="N16" s="22"/>
      <c r="O16" s="22"/>
      <c r="P16" s="22"/>
      <c r="Q16" s="21"/>
      <c r="R16" s="22"/>
      <c r="S16" s="20"/>
      <c r="T16" s="81"/>
    </row>
    <row r="17" spans="1:20" ht="15.75" thickBot="1" x14ac:dyDescent="0.3">
      <c r="A17" s="335" t="s">
        <v>114</v>
      </c>
      <c r="B17" s="336">
        <f>SUM(B5:B16)</f>
        <v>365</v>
      </c>
      <c r="C17" s="51">
        <v>3883</v>
      </c>
      <c r="D17" s="52">
        <v>9.3999484934329122E-2</v>
      </c>
      <c r="E17" s="51">
        <v>50.2</v>
      </c>
      <c r="F17" s="51">
        <v>11698</v>
      </c>
      <c r="G17" s="51">
        <v>15306</v>
      </c>
      <c r="H17" s="51">
        <v>1578</v>
      </c>
      <c r="I17" s="51">
        <v>1218</v>
      </c>
      <c r="J17" s="51">
        <v>19</v>
      </c>
      <c r="K17" s="51">
        <v>1602</v>
      </c>
      <c r="L17" s="84">
        <v>829</v>
      </c>
      <c r="M17" s="55">
        <v>0.76400000000000001</v>
      </c>
      <c r="N17" s="56">
        <v>4.4000000000000004</v>
      </c>
      <c r="O17" s="56">
        <v>2.2999999999999998</v>
      </c>
      <c r="P17" s="56">
        <v>3.1</v>
      </c>
      <c r="Q17" s="55">
        <v>1.2E-2</v>
      </c>
      <c r="R17" s="56">
        <v>4.3</v>
      </c>
      <c r="S17" s="51">
        <v>32</v>
      </c>
      <c r="T17" s="141">
        <v>1.2125805229253505E-2</v>
      </c>
    </row>
    <row r="18" spans="1:20" ht="15.75" thickBot="1" x14ac:dyDescent="0.3">
      <c r="A18" s="335" t="s">
        <v>110</v>
      </c>
      <c r="B18" s="336">
        <f>SUM(B5:B7)</f>
        <v>90</v>
      </c>
      <c r="C18" s="51">
        <v>1007.6666666666666</v>
      </c>
      <c r="D18" s="52">
        <v>8.9315249751902082E-2</v>
      </c>
      <c r="E18" s="51">
        <v>48</v>
      </c>
      <c r="F18" s="51">
        <v>3297</v>
      </c>
      <c r="G18" s="51">
        <v>4362</v>
      </c>
      <c r="H18" s="51">
        <v>426</v>
      </c>
      <c r="I18" s="51">
        <v>304</v>
      </c>
      <c r="J18" s="51">
        <v>5</v>
      </c>
      <c r="K18" s="51">
        <v>432</v>
      </c>
      <c r="L18" s="84">
        <v>201</v>
      </c>
      <c r="M18" s="55">
        <v>0.75600000000000001</v>
      </c>
      <c r="N18" s="56">
        <v>4.8</v>
      </c>
      <c r="O18" s="56">
        <v>2.5</v>
      </c>
      <c r="P18" s="56">
        <v>3</v>
      </c>
      <c r="Q18" s="55">
        <v>1.2E-2</v>
      </c>
      <c r="R18" s="56">
        <v>4.7</v>
      </c>
      <c r="S18" s="51">
        <v>15</v>
      </c>
      <c r="T18" s="141">
        <v>2.0080321285140562E-2</v>
      </c>
    </row>
    <row r="19" spans="1:20" ht="15.75" thickBot="1" x14ac:dyDescent="0.3">
      <c r="A19" s="335" t="s">
        <v>111</v>
      </c>
      <c r="B19" s="336">
        <v>91</v>
      </c>
      <c r="C19" s="51">
        <v>984.66666666666652</v>
      </c>
      <c r="D19" s="52">
        <v>9.2417061611374418E-2</v>
      </c>
      <c r="E19" s="51">
        <v>51.333333333333336</v>
      </c>
      <c r="F19" s="51">
        <v>3439</v>
      </c>
      <c r="G19" s="51">
        <v>4666</v>
      </c>
      <c r="H19" s="51">
        <v>471</v>
      </c>
      <c r="I19" s="51">
        <v>360</v>
      </c>
      <c r="J19" s="51">
        <v>5</v>
      </c>
      <c r="K19" s="51">
        <v>476</v>
      </c>
      <c r="L19" s="84">
        <v>246</v>
      </c>
      <c r="M19" s="55">
        <v>0.73699999999999999</v>
      </c>
      <c r="N19" s="56">
        <v>5.2</v>
      </c>
      <c r="O19" s="56">
        <v>2.6</v>
      </c>
      <c r="P19" s="56">
        <v>3.1</v>
      </c>
      <c r="Q19" s="55">
        <v>1.0999999999999999E-2</v>
      </c>
      <c r="R19" s="56">
        <v>5.2</v>
      </c>
      <c r="S19" s="51">
        <v>8</v>
      </c>
      <c r="T19" s="141">
        <v>1.0652463382157125E-2</v>
      </c>
    </row>
    <row r="20" spans="1:20" ht="15.75" thickBot="1" x14ac:dyDescent="0.3">
      <c r="A20" s="335" t="s">
        <v>112</v>
      </c>
      <c r="B20" s="336">
        <v>92</v>
      </c>
      <c r="C20" s="51">
        <v>945.33333333333326</v>
      </c>
      <c r="D20" s="52">
        <v>9.7320169252468267E-2</v>
      </c>
      <c r="E20" s="51">
        <v>51.333333333333336</v>
      </c>
      <c r="F20" s="51">
        <v>3642</v>
      </c>
      <c r="G20" s="51">
        <v>4712</v>
      </c>
      <c r="H20" s="51">
        <v>526</v>
      </c>
      <c r="I20" s="51">
        <v>416</v>
      </c>
      <c r="J20" s="51">
        <v>9</v>
      </c>
      <c r="K20" s="51">
        <v>530</v>
      </c>
      <c r="L20" s="84">
        <v>275</v>
      </c>
      <c r="M20" s="55">
        <v>0.77300000000000002</v>
      </c>
      <c r="N20" s="56">
        <v>5.8</v>
      </c>
      <c r="O20" s="56">
        <v>2</v>
      </c>
      <c r="P20" s="56">
        <v>3.4</v>
      </c>
      <c r="Q20" s="55">
        <v>1.7000000000000001E-2</v>
      </c>
      <c r="R20" s="56">
        <v>5.7</v>
      </c>
      <c r="S20" s="51">
        <v>9</v>
      </c>
      <c r="T20" s="141">
        <v>1.3333333333333334E-2</v>
      </c>
    </row>
    <row r="21" spans="1:20" ht="15.75" thickBot="1" x14ac:dyDescent="0.3">
      <c r="A21" s="335" t="s">
        <v>113</v>
      </c>
      <c r="B21" s="336">
        <v>92</v>
      </c>
      <c r="C21" s="51">
        <v>945.33333333333326</v>
      </c>
      <c r="D21" s="52">
        <v>9.7320169252468267E-2</v>
      </c>
      <c r="E21" s="51">
        <v>50</v>
      </c>
      <c r="F21" s="51">
        <v>1320</v>
      </c>
      <c r="G21" s="51">
        <v>1566</v>
      </c>
      <c r="H21" s="51">
        <v>155</v>
      </c>
      <c r="I21" s="51">
        <v>138</v>
      </c>
      <c r="J21" s="51">
        <v>0</v>
      </c>
      <c r="K21" s="51">
        <v>164</v>
      </c>
      <c r="L21" s="84">
        <v>107</v>
      </c>
      <c r="M21" s="55">
        <v>0.84299999999999997</v>
      </c>
      <c r="N21" s="56">
        <v>1.8</v>
      </c>
      <c r="O21" s="56">
        <v>1.6</v>
      </c>
      <c r="P21" s="56">
        <v>3.1</v>
      </c>
      <c r="Q21" s="55">
        <v>0</v>
      </c>
      <c r="R21" s="56">
        <v>1.7</v>
      </c>
      <c r="S21" s="51">
        <v>0</v>
      </c>
      <c r="T21" s="141">
        <v>0</v>
      </c>
    </row>
    <row r="22" spans="1:20" x14ac:dyDescent="0.25">
      <c r="A22" s="142"/>
      <c r="B22" s="143"/>
      <c r="C22" s="132"/>
      <c r="D22" s="133"/>
      <c r="E22" s="143"/>
      <c r="F22" s="144"/>
      <c r="G22" s="144"/>
      <c r="H22" s="144"/>
      <c r="I22" s="144"/>
      <c r="J22" s="145"/>
      <c r="K22" s="143"/>
      <c r="L22" s="146"/>
      <c r="M22" s="147"/>
      <c r="N22" s="148"/>
      <c r="O22" s="148"/>
      <c r="P22" s="148"/>
      <c r="Q22" s="147"/>
      <c r="R22" s="148"/>
      <c r="S22" s="140"/>
      <c r="T22" s="140"/>
    </row>
    <row r="23" spans="1:20" x14ac:dyDescent="0.25">
      <c r="A23" s="131" t="str">
        <f>$A$1</f>
        <v>INDICADORES DE HOSPITALIZACION</v>
      </c>
      <c r="B23" s="143"/>
      <c r="C23" s="117"/>
      <c r="D23" s="118"/>
      <c r="E23" s="143"/>
      <c r="F23" s="144"/>
      <c r="G23" s="144"/>
      <c r="H23" s="144"/>
      <c r="I23" s="144"/>
      <c r="J23" s="145"/>
      <c r="K23" s="143"/>
      <c r="L23" s="146"/>
      <c r="M23" s="147"/>
      <c r="N23" s="148"/>
      <c r="O23" s="148"/>
      <c r="P23" s="148"/>
      <c r="Q23" s="147"/>
      <c r="R23" s="148"/>
      <c r="S23" s="140"/>
      <c r="T23" s="140"/>
    </row>
    <row r="24" spans="1:20" ht="18.75" thickBot="1" x14ac:dyDescent="0.3">
      <c r="A24" s="149" t="s">
        <v>36</v>
      </c>
      <c r="B24" s="149"/>
      <c r="C24" s="149"/>
      <c r="D24" s="150"/>
      <c r="E24" s="149"/>
      <c r="F24" s="149"/>
      <c r="G24" s="70"/>
      <c r="H24" s="70"/>
      <c r="I24" s="70"/>
      <c r="J24" s="70"/>
      <c r="K24" s="70"/>
      <c r="L24" s="123"/>
      <c r="M24" s="70"/>
      <c r="N24" s="70"/>
      <c r="O24" s="70"/>
      <c r="P24" s="70"/>
      <c r="Q24" s="70"/>
      <c r="R24" s="70"/>
      <c r="S24" s="140"/>
      <c r="T24" s="140"/>
    </row>
    <row r="25" spans="1:20" ht="54.75" thickBot="1" x14ac:dyDescent="0.3">
      <c r="A25" s="11" t="s">
        <v>1</v>
      </c>
      <c r="B25" s="12" t="s">
        <v>2</v>
      </c>
      <c r="C25" s="137" t="s">
        <v>3</v>
      </c>
      <c r="D25" s="13" t="s">
        <v>4</v>
      </c>
      <c r="E25" s="15" t="s">
        <v>5</v>
      </c>
      <c r="F25" s="15" t="s">
        <v>6</v>
      </c>
      <c r="G25" s="15" t="s">
        <v>7</v>
      </c>
      <c r="H25" s="15" t="s">
        <v>19</v>
      </c>
      <c r="I25" s="15" t="s">
        <v>31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47</v>
      </c>
      <c r="R25" s="17" t="s">
        <v>15</v>
      </c>
      <c r="S25" s="16" t="s">
        <v>16</v>
      </c>
      <c r="T25" s="17" t="s">
        <v>17</v>
      </c>
    </row>
    <row r="26" spans="1:20" ht="15.75" thickBot="1" x14ac:dyDescent="0.3">
      <c r="A26" s="351" t="s">
        <v>98</v>
      </c>
      <c r="B26" s="349">
        <v>31</v>
      </c>
      <c r="C26" s="264">
        <v>3</v>
      </c>
      <c r="D26" s="264">
        <v>0</v>
      </c>
      <c r="E26" s="264">
        <v>13</v>
      </c>
      <c r="F26" s="264">
        <v>387</v>
      </c>
      <c r="G26" s="264">
        <v>403</v>
      </c>
      <c r="H26" s="264">
        <v>33</v>
      </c>
      <c r="I26" s="264">
        <v>6</v>
      </c>
      <c r="J26" s="264">
        <v>1</v>
      </c>
      <c r="K26" s="264">
        <v>34</v>
      </c>
      <c r="L26" s="264">
        <v>16</v>
      </c>
      <c r="M26" s="266">
        <v>0.96029776674937961</v>
      </c>
      <c r="N26" s="265">
        <v>1.096774193548387</v>
      </c>
      <c r="O26" s="265">
        <v>0.48484848484848486</v>
      </c>
      <c r="P26" s="265">
        <v>2.5</v>
      </c>
      <c r="Q26" s="266">
        <v>0.03</v>
      </c>
      <c r="R26" s="265">
        <v>1.1000000000000001</v>
      </c>
      <c r="S26" s="264">
        <v>1</v>
      </c>
      <c r="T26" s="266">
        <v>3.8461538461538464E-2</v>
      </c>
    </row>
    <row r="27" spans="1:20" ht="15.75" thickBot="1" x14ac:dyDescent="0.3">
      <c r="A27" s="351" t="s">
        <v>99</v>
      </c>
      <c r="B27" s="349">
        <v>28</v>
      </c>
      <c r="C27" s="264">
        <v>0</v>
      </c>
      <c r="D27" s="264">
        <v>1</v>
      </c>
      <c r="E27" s="264">
        <v>13</v>
      </c>
      <c r="F27" s="264">
        <v>337</v>
      </c>
      <c r="G27" s="264">
        <v>364</v>
      </c>
      <c r="H27" s="264">
        <v>27</v>
      </c>
      <c r="I27" s="264">
        <v>11</v>
      </c>
      <c r="J27" s="264">
        <v>1</v>
      </c>
      <c r="K27" s="264">
        <v>26</v>
      </c>
      <c r="L27" s="264">
        <v>6</v>
      </c>
      <c r="M27" s="266">
        <v>0.92582417582417587</v>
      </c>
      <c r="N27" s="265">
        <v>0.9285714285714286</v>
      </c>
      <c r="O27" s="265">
        <v>1</v>
      </c>
      <c r="P27" s="265">
        <v>2.1</v>
      </c>
      <c r="Q27" s="266">
        <v>3.6999999999999998E-2</v>
      </c>
      <c r="R27" s="265">
        <v>1</v>
      </c>
      <c r="S27" s="264">
        <v>6</v>
      </c>
      <c r="T27" s="266">
        <v>0.17142857142857143</v>
      </c>
    </row>
    <row r="28" spans="1:20" ht="15.75" thickBot="1" x14ac:dyDescent="0.3">
      <c r="A28" s="351" t="s">
        <v>100</v>
      </c>
      <c r="B28" s="349">
        <v>31</v>
      </c>
      <c r="C28" s="18">
        <v>2</v>
      </c>
      <c r="D28" s="18">
        <v>0</v>
      </c>
      <c r="E28" s="18">
        <v>14</v>
      </c>
      <c r="F28" s="18">
        <v>442</v>
      </c>
      <c r="G28" s="18">
        <v>421</v>
      </c>
      <c r="H28" s="18">
        <v>45</v>
      </c>
      <c r="I28" s="18">
        <v>12</v>
      </c>
      <c r="J28" s="18">
        <v>1</v>
      </c>
      <c r="K28" s="18">
        <v>44</v>
      </c>
      <c r="L28" s="18">
        <v>15</v>
      </c>
      <c r="M28" s="81">
        <v>1.0498812351543942</v>
      </c>
      <c r="N28" s="80">
        <v>1.4193548387096775</v>
      </c>
      <c r="O28" s="80">
        <v>-0.46666666666666667</v>
      </c>
      <c r="P28" s="80">
        <v>3.2</v>
      </c>
      <c r="Q28" s="81">
        <v>2.1999999999999999E-2</v>
      </c>
      <c r="R28" s="80">
        <v>1.5</v>
      </c>
      <c r="S28" s="18">
        <v>6</v>
      </c>
      <c r="T28" s="81">
        <v>0.14634146341463414</v>
      </c>
    </row>
    <row r="29" spans="1:20" ht="15.75" thickBot="1" x14ac:dyDescent="0.3">
      <c r="A29" s="351" t="s">
        <v>101</v>
      </c>
      <c r="B29" s="353">
        <v>30</v>
      </c>
      <c r="C29" s="18">
        <v>3</v>
      </c>
      <c r="D29" s="18">
        <v>0</v>
      </c>
      <c r="E29" s="18">
        <v>13</v>
      </c>
      <c r="F29" s="18">
        <v>300</v>
      </c>
      <c r="G29" s="18">
        <v>390</v>
      </c>
      <c r="H29" s="18">
        <v>32</v>
      </c>
      <c r="I29" s="18">
        <v>10</v>
      </c>
      <c r="J29" s="18">
        <v>0</v>
      </c>
      <c r="K29" s="18">
        <v>27</v>
      </c>
      <c r="L29" s="18">
        <v>11</v>
      </c>
      <c r="M29" s="81">
        <v>0.76923076923076927</v>
      </c>
      <c r="N29" s="80">
        <v>0.9</v>
      </c>
      <c r="O29" s="80">
        <v>2.8125</v>
      </c>
      <c r="P29" s="80">
        <v>2.5</v>
      </c>
      <c r="Q29" s="81">
        <v>0</v>
      </c>
      <c r="R29" s="80">
        <v>1.1000000000000001</v>
      </c>
      <c r="S29" s="18">
        <v>2</v>
      </c>
      <c r="T29" s="81">
        <v>6.8965517241379309E-2</v>
      </c>
    </row>
    <row r="30" spans="1:20" ht="15.75" thickBot="1" x14ac:dyDescent="0.3">
      <c r="A30" s="351" t="s">
        <v>102</v>
      </c>
      <c r="B30" s="349">
        <v>31</v>
      </c>
      <c r="C30" s="18">
        <v>1</v>
      </c>
      <c r="D30" s="18">
        <v>0</v>
      </c>
      <c r="E30" s="18">
        <v>13</v>
      </c>
      <c r="F30" s="18">
        <v>255</v>
      </c>
      <c r="G30" s="18">
        <v>403</v>
      </c>
      <c r="H30" s="18">
        <v>28</v>
      </c>
      <c r="I30" s="18">
        <v>5</v>
      </c>
      <c r="J30" s="18">
        <v>0</v>
      </c>
      <c r="K30" s="18">
        <v>28</v>
      </c>
      <c r="L30" s="18">
        <v>10</v>
      </c>
      <c r="M30" s="81">
        <v>0.63275434243176176</v>
      </c>
      <c r="N30" s="80">
        <v>0.90322580645161288</v>
      </c>
      <c r="O30" s="80">
        <v>5.2857142857142856</v>
      </c>
      <c r="P30" s="80">
        <v>2.2000000000000002</v>
      </c>
      <c r="Q30" s="81">
        <v>0</v>
      </c>
      <c r="R30" s="80">
        <v>0.9</v>
      </c>
      <c r="S30" s="18">
        <v>1</v>
      </c>
      <c r="T30" s="81">
        <v>3.5714285714285712E-2</v>
      </c>
    </row>
    <row r="31" spans="1:20" ht="15.75" thickBot="1" x14ac:dyDescent="0.3">
      <c r="A31" s="351" t="s">
        <v>103</v>
      </c>
      <c r="B31" s="349">
        <v>30</v>
      </c>
      <c r="C31" s="18">
        <v>0</v>
      </c>
      <c r="D31" s="18">
        <v>3</v>
      </c>
      <c r="E31" s="18">
        <v>13</v>
      </c>
      <c r="F31" s="18">
        <v>324</v>
      </c>
      <c r="G31" s="18">
        <v>390</v>
      </c>
      <c r="H31" s="18">
        <v>20</v>
      </c>
      <c r="I31" s="18">
        <v>6</v>
      </c>
      <c r="J31" s="18">
        <v>2</v>
      </c>
      <c r="K31" s="18">
        <v>27</v>
      </c>
      <c r="L31" s="18">
        <v>14</v>
      </c>
      <c r="M31" s="81">
        <v>0.83076923076923082</v>
      </c>
      <c r="N31" s="80">
        <v>0.9</v>
      </c>
      <c r="O31" s="80">
        <v>3.3</v>
      </c>
      <c r="P31" s="80">
        <v>1.5</v>
      </c>
      <c r="Q31" s="81">
        <v>0.1</v>
      </c>
      <c r="R31" s="80">
        <v>0.7</v>
      </c>
      <c r="S31" s="18">
        <v>1</v>
      </c>
      <c r="T31" s="81">
        <v>3.7037037037037035E-2</v>
      </c>
    </row>
    <row r="32" spans="1:20" ht="15.75" thickBot="1" x14ac:dyDescent="0.3">
      <c r="A32" s="351" t="s">
        <v>104</v>
      </c>
      <c r="B32" s="349">
        <v>31</v>
      </c>
      <c r="C32" s="18">
        <v>4</v>
      </c>
      <c r="D32" s="18">
        <v>0</v>
      </c>
      <c r="E32" s="18">
        <v>13</v>
      </c>
      <c r="F32" s="18">
        <v>332</v>
      </c>
      <c r="G32" s="18">
        <v>403</v>
      </c>
      <c r="H32" s="18">
        <v>24</v>
      </c>
      <c r="I32" s="18">
        <v>4</v>
      </c>
      <c r="J32" s="18">
        <v>2</v>
      </c>
      <c r="K32" s="18">
        <v>22</v>
      </c>
      <c r="L32" s="18">
        <v>12</v>
      </c>
      <c r="M32" s="81">
        <v>0.82382133995037221</v>
      </c>
      <c r="N32" s="80">
        <v>0.70967741935483875</v>
      </c>
      <c r="O32" s="80">
        <v>2.9583333333333335</v>
      </c>
      <c r="P32" s="80">
        <v>1.8</v>
      </c>
      <c r="Q32" s="81">
        <v>8.3000000000000004E-2</v>
      </c>
      <c r="R32" s="80">
        <v>0.8</v>
      </c>
      <c r="S32" s="18">
        <v>0</v>
      </c>
      <c r="T32" s="81">
        <v>0</v>
      </c>
    </row>
    <row r="33" spans="1:20" ht="15.75" thickBot="1" x14ac:dyDescent="0.3">
      <c r="A33" s="351" t="s">
        <v>105</v>
      </c>
      <c r="B33" s="349">
        <v>31</v>
      </c>
      <c r="C33" s="18">
        <v>2</v>
      </c>
      <c r="D33" s="18">
        <v>1</v>
      </c>
      <c r="E33" s="18">
        <v>13</v>
      </c>
      <c r="F33" s="18">
        <v>378</v>
      </c>
      <c r="G33" s="18">
        <v>403</v>
      </c>
      <c r="H33" s="18">
        <v>23</v>
      </c>
      <c r="I33" s="18">
        <v>6</v>
      </c>
      <c r="J33" s="18">
        <v>2</v>
      </c>
      <c r="K33" s="18">
        <v>24</v>
      </c>
      <c r="L33" s="18">
        <v>10</v>
      </c>
      <c r="M33" s="81">
        <v>0.93796526054590568</v>
      </c>
      <c r="N33" s="80">
        <v>0.77419354838709675</v>
      </c>
      <c r="O33" s="80">
        <v>1.0869565217391304</v>
      </c>
      <c r="P33" s="80">
        <v>1.8</v>
      </c>
      <c r="Q33" s="81">
        <v>8.6999999999999994E-2</v>
      </c>
      <c r="R33" s="80">
        <v>0.7</v>
      </c>
      <c r="S33" s="18">
        <v>1</v>
      </c>
      <c r="T33" s="81">
        <v>3.0303030303030304E-2</v>
      </c>
    </row>
    <row r="34" spans="1:20" ht="15.75" thickBot="1" x14ac:dyDescent="0.3">
      <c r="A34" s="351" t="s">
        <v>106</v>
      </c>
      <c r="B34" s="349">
        <v>30</v>
      </c>
      <c r="C34" s="18">
        <v>3</v>
      </c>
      <c r="D34" s="18">
        <v>1</v>
      </c>
      <c r="E34" s="18">
        <v>13</v>
      </c>
      <c r="F34" s="18">
        <v>340</v>
      </c>
      <c r="G34" s="18">
        <v>390</v>
      </c>
      <c r="H34" s="18">
        <v>32</v>
      </c>
      <c r="I34" s="18">
        <v>8</v>
      </c>
      <c r="J34" s="18">
        <v>2</v>
      </c>
      <c r="K34" s="18">
        <v>29</v>
      </c>
      <c r="L34" s="18">
        <v>12</v>
      </c>
      <c r="M34" s="81">
        <v>0.87179487179487181</v>
      </c>
      <c r="N34" s="80">
        <v>0.96666666666666667</v>
      </c>
      <c r="O34" s="80">
        <v>1.5625</v>
      </c>
      <c r="P34" s="80">
        <v>2.5</v>
      </c>
      <c r="Q34" s="81">
        <v>6.3E-2</v>
      </c>
      <c r="R34" s="80">
        <v>1.1000000000000001</v>
      </c>
      <c r="S34" s="18">
        <v>3</v>
      </c>
      <c r="T34" s="81">
        <v>0.1</v>
      </c>
    </row>
    <row r="35" spans="1:20" ht="15.75" thickBot="1" x14ac:dyDescent="0.3">
      <c r="A35" s="351" t="s">
        <v>107</v>
      </c>
      <c r="B35" s="349">
        <v>31</v>
      </c>
      <c r="C35" s="18">
        <v>1</v>
      </c>
      <c r="D35" s="18">
        <v>1</v>
      </c>
      <c r="E35" s="18">
        <v>13</v>
      </c>
      <c r="F35" s="18">
        <v>392</v>
      </c>
      <c r="G35" s="18">
        <v>405</v>
      </c>
      <c r="H35" s="18">
        <v>6</v>
      </c>
      <c r="I35" s="18">
        <v>3</v>
      </c>
      <c r="J35" s="18">
        <v>0</v>
      </c>
      <c r="K35" s="18">
        <v>15</v>
      </c>
      <c r="L35" s="18">
        <v>6</v>
      </c>
      <c r="M35" s="81">
        <v>0.96790123456790123</v>
      </c>
      <c r="N35" s="80">
        <v>0.4838709677419355</v>
      </c>
      <c r="O35" s="80">
        <v>2.1666666666666665</v>
      </c>
      <c r="P35" s="80">
        <v>0.5</v>
      </c>
      <c r="Q35" s="81">
        <v>0</v>
      </c>
      <c r="R35" s="80">
        <v>0.2</v>
      </c>
      <c r="S35" s="18"/>
      <c r="T35" s="81">
        <v>0</v>
      </c>
    </row>
    <row r="36" spans="1:20" ht="15.75" thickBot="1" x14ac:dyDescent="0.3">
      <c r="A36" s="351" t="s">
        <v>108</v>
      </c>
      <c r="B36" s="349">
        <v>30</v>
      </c>
      <c r="C36" s="18">
        <v>3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81"/>
      <c r="N36" s="80"/>
      <c r="O36" s="80"/>
      <c r="P36" s="80"/>
      <c r="Q36" s="81"/>
      <c r="R36" s="80"/>
      <c r="S36" s="18"/>
      <c r="T36" s="81">
        <v>0</v>
      </c>
    </row>
    <row r="37" spans="1:20" ht="15.75" thickBot="1" x14ac:dyDescent="0.3">
      <c r="A37" s="351" t="s">
        <v>109</v>
      </c>
      <c r="B37" s="355">
        <v>31</v>
      </c>
      <c r="C37" s="18">
        <v>0</v>
      </c>
      <c r="D37" s="18">
        <v>0</v>
      </c>
      <c r="E37" s="18"/>
      <c r="F37" s="18"/>
      <c r="G37" s="18"/>
      <c r="H37" s="18"/>
      <c r="I37" s="18"/>
      <c r="J37" s="18"/>
      <c r="K37" s="18"/>
      <c r="L37" s="18">
        <v>0</v>
      </c>
      <c r="M37" s="8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35" t="s">
        <v>114</v>
      </c>
      <c r="B38" s="336">
        <f>SUM(B26:B37)</f>
        <v>365</v>
      </c>
      <c r="C38" s="51">
        <v>22</v>
      </c>
      <c r="D38" s="52">
        <v>16.59090909090909</v>
      </c>
      <c r="E38" s="51">
        <v>13.1</v>
      </c>
      <c r="F38" s="51">
        <v>3487</v>
      </c>
      <c r="G38" s="51">
        <v>3972</v>
      </c>
      <c r="H38" s="51">
        <v>270</v>
      </c>
      <c r="I38" s="51">
        <v>71</v>
      </c>
      <c r="J38" s="51">
        <v>11</v>
      </c>
      <c r="K38" s="51">
        <v>276</v>
      </c>
      <c r="L38" s="84">
        <v>112</v>
      </c>
      <c r="M38" s="55">
        <v>0.878</v>
      </c>
      <c r="N38" s="56">
        <v>0.8</v>
      </c>
      <c r="O38" s="56">
        <v>1.8</v>
      </c>
      <c r="P38" s="56">
        <v>2.1</v>
      </c>
      <c r="Q38" s="55">
        <v>4.1000000000000002E-2</v>
      </c>
      <c r="R38" s="56">
        <v>0.7</v>
      </c>
      <c r="S38" s="51">
        <v>21</v>
      </c>
      <c r="T38" s="141">
        <v>6.1946902654867256E-2</v>
      </c>
    </row>
    <row r="39" spans="1:20" ht="15.75" thickBot="1" x14ac:dyDescent="0.3">
      <c r="A39" s="335" t="s">
        <v>110</v>
      </c>
      <c r="B39" s="336">
        <f>SUM(B26:B28)</f>
        <v>90</v>
      </c>
      <c r="C39" s="51">
        <v>5</v>
      </c>
      <c r="D39" s="52">
        <v>18</v>
      </c>
      <c r="E39" s="51">
        <v>13.333333333333334</v>
      </c>
      <c r="F39" s="51">
        <v>1166</v>
      </c>
      <c r="G39" s="51">
        <v>1188</v>
      </c>
      <c r="H39" s="51">
        <v>105</v>
      </c>
      <c r="I39" s="51">
        <v>29</v>
      </c>
      <c r="J39" s="51">
        <v>3</v>
      </c>
      <c r="K39" s="51">
        <v>104</v>
      </c>
      <c r="L39" s="84">
        <v>37</v>
      </c>
      <c r="M39" s="55">
        <v>0.98099999999999998</v>
      </c>
      <c r="N39" s="56">
        <v>1.2</v>
      </c>
      <c r="O39" s="56">
        <v>0.2</v>
      </c>
      <c r="P39" s="56">
        <v>2.6</v>
      </c>
      <c r="Q39" s="55">
        <v>2.9000000000000001E-2</v>
      </c>
      <c r="R39" s="56">
        <v>1.2</v>
      </c>
      <c r="S39" s="51">
        <v>13</v>
      </c>
      <c r="T39" s="141">
        <v>0.12745098039215685</v>
      </c>
    </row>
    <row r="40" spans="1:20" ht="15.75" thickBot="1" x14ac:dyDescent="0.3">
      <c r="A40" s="335" t="s">
        <v>111</v>
      </c>
      <c r="B40" s="336">
        <v>91</v>
      </c>
      <c r="C40" s="51">
        <v>4</v>
      </c>
      <c r="D40" s="52">
        <v>22.75</v>
      </c>
      <c r="E40" s="51">
        <v>13</v>
      </c>
      <c r="F40" s="51">
        <v>879</v>
      </c>
      <c r="G40" s="51">
        <v>1183</v>
      </c>
      <c r="H40" s="51">
        <v>80</v>
      </c>
      <c r="I40" s="51">
        <v>21</v>
      </c>
      <c r="J40" s="51">
        <v>2</v>
      </c>
      <c r="K40" s="51">
        <v>82</v>
      </c>
      <c r="L40" s="84">
        <v>35</v>
      </c>
      <c r="M40" s="55">
        <v>0.74299999999999999</v>
      </c>
      <c r="N40" s="56">
        <v>0.9</v>
      </c>
      <c r="O40" s="56">
        <v>3.8</v>
      </c>
      <c r="P40" s="56">
        <v>2.1</v>
      </c>
      <c r="Q40" s="55">
        <v>2.5000000000000001E-2</v>
      </c>
      <c r="R40" s="56">
        <v>0.9</v>
      </c>
      <c r="S40" s="51">
        <v>4</v>
      </c>
      <c r="T40" s="141">
        <v>4.7619047619047616E-2</v>
      </c>
    </row>
    <row r="41" spans="1:20" ht="15.75" thickBot="1" x14ac:dyDescent="0.3">
      <c r="A41" s="335" t="s">
        <v>112</v>
      </c>
      <c r="B41" s="336">
        <v>92</v>
      </c>
      <c r="C41" s="51">
        <v>9</v>
      </c>
      <c r="D41" s="52">
        <v>10.222222222222221</v>
      </c>
      <c r="E41" s="51">
        <v>13</v>
      </c>
      <c r="F41" s="51">
        <v>1050</v>
      </c>
      <c r="G41" s="51">
        <v>1196</v>
      </c>
      <c r="H41" s="51">
        <v>79</v>
      </c>
      <c r="I41" s="51">
        <v>18</v>
      </c>
      <c r="J41" s="51">
        <v>6</v>
      </c>
      <c r="K41" s="51">
        <v>75</v>
      </c>
      <c r="L41" s="84">
        <v>34</v>
      </c>
      <c r="M41" s="55">
        <v>0.878</v>
      </c>
      <c r="N41" s="56">
        <v>0.8</v>
      </c>
      <c r="O41" s="56">
        <v>1.8</v>
      </c>
      <c r="P41" s="56">
        <v>2</v>
      </c>
      <c r="Q41" s="55">
        <v>7.5999999999999998E-2</v>
      </c>
      <c r="R41" s="56">
        <v>0.9</v>
      </c>
      <c r="S41" s="51">
        <v>4</v>
      </c>
      <c r="T41" s="141">
        <v>4.3956043956043959E-2</v>
      </c>
    </row>
    <row r="42" spans="1:20" ht="15.75" thickBot="1" x14ac:dyDescent="0.3">
      <c r="A42" s="335" t="s">
        <v>113</v>
      </c>
      <c r="B42" s="336">
        <v>92</v>
      </c>
      <c r="C42" s="51">
        <v>4</v>
      </c>
      <c r="D42" s="52">
        <v>23</v>
      </c>
      <c r="E42" s="51">
        <v>13</v>
      </c>
      <c r="F42" s="51">
        <v>392</v>
      </c>
      <c r="G42" s="51">
        <v>405</v>
      </c>
      <c r="H42" s="51">
        <v>6</v>
      </c>
      <c r="I42" s="51">
        <v>3</v>
      </c>
      <c r="J42" s="51">
        <v>0</v>
      </c>
      <c r="K42" s="51">
        <v>15</v>
      </c>
      <c r="L42" s="84">
        <v>6</v>
      </c>
      <c r="M42" s="55">
        <v>0.96799999999999997</v>
      </c>
      <c r="N42" s="56">
        <v>0.2</v>
      </c>
      <c r="O42" s="56">
        <v>2.2000000000000002</v>
      </c>
      <c r="P42" s="56">
        <v>0.5</v>
      </c>
      <c r="Q42" s="55">
        <v>0</v>
      </c>
      <c r="R42" s="56">
        <v>0.1</v>
      </c>
      <c r="S42" s="51">
        <v>0</v>
      </c>
      <c r="T42" s="141">
        <v>0</v>
      </c>
    </row>
    <row r="43" spans="1:20" x14ac:dyDescent="0.25">
      <c r="A43" s="142"/>
      <c r="B43" s="143"/>
      <c r="C43" s="132"/>
      <c r="D43" s="133"/>
      <c r="E43" s="143"/>
      <c r="F43" s="144"/>
      <c r="G43" s="144"/>
      <c r="H43" s="144"/>
      <c r="I43" s="144"/>
      <c r="J43" s="145"/>
      <c r="K43" s="143"/>
      <c r="L43" s="146"/>
      <c r="M43" s="147"/>
      <c r="N43" s="148"/>
      <c r="O43" s="148"/>
      <c r="P43" s="148"/>
      <c r="Q43" s="147"/>
      <c r="R43" s="148"/>
      <c r="S43" s="140"/>
      <c r="T43" s="140"/>
    </row>
    <row r="44" spans="1:20" x14ac:dyDescent="0.25">
      <c r="A44" s="131" t="str">
        <f>$A$1</f>
        <v>INDICADORES DE HOSPITALIZACION</v>
      </c>
      <c r="B44" s="143"/>
      <c r="C44" s="132"/>
      <c r="D44" s="133"/>
      <c r="E44" s="143"/>
      <c r="F44" s="144"/>
      <c r="G44" s="144"/>
      <c r="H44" s="144"/>
      <c r="I44" s="144"/>
      <c r="J44" s="145"/>
      <c r="K44" s="143"/>
      <c r="L44" s="146"/>
      <c r="M44" s="147"/>
      <c r="N44" s="148"/>
      <c r="O44" s="148"/>
      <c r="P44" s="148"/>
      <c r="Q44" s="147"/>
      <c r="R44" s="148"/>
      <c r="S44" s="140"/>
      <c r="T44" s="140"/>
    </row>
    <row r="45" spans="1:20" ht="15.75" thickBot="1" x14ac:dyDescent="0.3">
      <c r="A45" s="70" t="s">
        <v>37</v>
      </c>
      <c r="B45" s="70"/>
      <c r="C45" s="70"/>
      <c r="D45" s="122"/>
      <c r="E45" s="70"/>
      <c r="F45" s="152"/>
      <c r="G45" s="144"/>
      <c r="H45" s="144"/>
      <c r="I45" s="144"/>
      <c r="J45" s="145"/>
      <c r="K45" s="143"/>
      <c r="L45" s="146"/>
      <c r="M45" s="147"/>
      <c r="N45" s="148"/>
      <c r="O45" s="148"/>
      <c r="P45" s="148"/>
      <c r="Q45" s="147"/>
      <c r="R45" s="148"/>
      <c r="S45" s="140"/>
      <c r="T45" s="140"/>
    </row>
    <row r="46" spans="1:20" ht="54.75" thickBot="1" x14ac:dyDescent="0.3">
      <c r="A46" s="11" t="s">
        <v>1</v>
      </c>
      <c r="B46" s="12" t="s">
        <v>2</v>
      </c>
      <c r="C46" s="137" t="s">
        <v>3</v>
      </c>
      <c r="D46" s="13" t="s">
        <v>4</v>
      </c>
      <c r="E46" s="15" t="s">
        <v>5</v>
      </c>
      <c r="F46" s="15" t="s">
        <v>6</v>
      </c>
      <c r="G46" s="15" t="s">
        <v>7</v>
      </c>
      <c r="H46" s="15" t="s">
        <v>19</v>
      </c>
      <c r="I46" s="15" t="s">
        <v>31</v>
      </c>
      <c r="J46" s="14" t="s">
        <v>9</v>
      </c>
      <c r="K46" s="14" t="s">
        <v>24</v>
      </c>
      <c r="L46" s="77" t="s">
        <v>22</v>
      </c>
      <c r="M46" s="16" t="s">
        <v>11</v>
      </c>
      <c r="N46" s="17" t="s">
        <v>12</v>
      </c>
      <c r="O46" s="16" t="s">
        <v>13</v>
      </c>
      <c r="P46" s="16" t="s">
        <v>23</v>
      </c>
      <c r="Q46" s="16" t="s">
        <v>47</v>
      </c>
      <c r="R46" s="17" t="s">
        <v>15</v>
      </c>
      <c r="S46" s="16" t="s">
        <v>16</v>
      </c>
      <c r="T46" s="17" t="s">
        <v>17</v>
      </c>
    </row>
    <row r="47" spans="1:20" ht="15.75" thickBot="1" x14ac:dyDescent="0.3">
      <c r="A47" s="351" t="s">
        <v>98</v>
      </c>
      <c r="B47" s="349">
        <v>31</v>
      </c>
      <c r="C47" s="267">
        <v>2</v>
      </c>
      <c r="D47" s="267">
        <v>3</v>
      </c>
      <c r="E47" s="267">
        <v>14</v>
      </c>
      <c r="F47" s="267">
        <v>373</v>
      </c>
      <c r="G47" s="267">
        <v>434</v>
      </c>
      <c r="H47" s="267">
        <v>46</v>
      </c>
      <c r="I47" s="267">
        <v>42</v>
      </c>
      <c r="J47" s="267">
        <v>0</v>
      </c>
      <c r="K47" s="267">
        <v>55</v>
      </c>
      <c r="L47" s="267">
        <v>10</v>
      </c>
      <c r="M47" s="269">
        <v>0.85944700460829493</v>
      </c>
      <c r="N47" s="268">
        <v>1.7741935483870968</v>
      </c>
      <c r="O47" s="268">
        <v>1.326086956521739</v>
      </c>
      <c r="P47" s="268">
        <v>3.3</v>
      </c>
      <c r="Q47" s="269">
        <v>0</v>
      </c>
      <c r="R47" s="268">
        <v>1.5</v>
      </c>
      <c r="S47" s="267">
        <v>0</v>
      </c>
      <c r="T47" s="269">
        <v>0</v>
      </c>
    </row>
    <row r="48" spans="1:20" ht="15.75" thickBot="1" x14ac:dyDescent="0.3">
      <c r="A48" s="351" t="s">
        <v>99</v>
      </c>
      <c r="B48" s="349">
        <v>28</v>
      </c>
      <c r="C48" s="267">
        <v>0</v>
      </c>
      <c r="D48" s="267">
        <v>3</v>
      </c>
      <c r="E48" s="267">
        <v>14</v>
      </c>
      <c r="F48" s="267">
        <v>280</v>
      </c>
      <c r="G48" s="267">
        <v>400</v>
      </c>
      <c r="H48" s="267">
        <v>54</v>
      </c>
      <c r="I48" s="267">
        <v>53</v>
      </c>
      <c r="J48" s="267">
        <v>1</v>
      </c>
      <c r="K48" s="267">
        <v>47</v>
      </c>
      <c r="L48" s="267">
        <v>17</v>
      </c>
      <c r="M48" s="269">
        <v>0.7</v>
      </c>
      <c r="N48" s="268">
        <v>1.6785714285714286</v>
      </c>
      <c r="O48" s="268">
        <v>2.2222222222222223</v>
      </c>
      <c r="P48" s="268">
        <v>3.9</v>
      </c>
      <c r="Q48" s="269">
        <v>1.9E-2</v>
      </c>
      <c r="R48" s="268">
        <v>1.9</v>
      </c>
      <c r="S48" s="267">
        <v>0</v>
      </c>
      <c r="T48" s="269">
        <v>0</v>
      </c>
    </row>
    <row r="49" spans="1:20" ht="15.75" thickBot="1" x14ac:dyDescent="0.3">
      <c r="A49" s="351" t="s">
        <v>100</v>
      </c>
      <c r="B49" s="349">
        <v>31</v>
      </c>
      <c r="C49" s="18">
        <v>2</v>
      </c>
      <c r="D49" s="18">
        <v>0</v>
      </c>
      <c r="E49" s="18">
        <v>14</v>
      </c>
      <c r="F49" s="18">
        <v>330</v>
      </c>
      <c r="G49" s="18">
        <v>441</v>
      </c>
      <c r="H49" s="18">
        <v>64</v>
      </c>
      <c r="I49" s="18">
        <v>55</v>
      </c>
      <c r="J49" s="18">
        <v>0</v>
      </c>
      <c r="K49" s="18">
        <v>70</v>
      </c>
      <c r="L49" s="18">
        <v>15</v>
      </c>
      <c r="M49" s="81">
        <v>0.74829931972789121</v>
      </c>
      <c r="N49" s="80">
        <v>2.2580645161290325</v>
      </c>
      <c r="O49" s="80">
        <v>1.734375</v>
      </c>
      <c r="P49" s="80">
        <v>4.5999999999999996</v>
      </c>
      <c r="Q49" s="81">
        <v>0</v>
      </c>
      <c r="R49" s="80">
        <v>2.1</v>
      </c>
      <c r="S49" s="18">
        <v>0</v>
      </c>
      <c r="T49" s="81">
        <v>0</v>
      </c>
    </row>
    <row r="50" spans="1:20" ht="15.75" thickBot="1" x14ac:dyDescent="0.3">
      <c r="A50" s="351" t="s">
        <v>101</v>
      </c>
      <c r="B50" s="353">
        <v>30</v>
      </c>
      <c r="C50" s="18">
        <v>0</v>
      </c>
      <c r="D50" s="18">
        <v>0</v>
      </c>
      <c r="E50" s="18">
        <v>15</v>
      </c>
      <c r="F50" s="18">
        <v>420</v>
      </c>
      <c r="G50" s="18">
        <v>451</v>
      </c>
      <c r="H50" s="18">
        <v>71</v>
      </c>
      <c r="I50" s="18">
        <v>65</v>
      </c>
      <c r="J50" s="18">
        <v>0</v>
      </c>
      <c r="K50" s="18">
        <v>68</v>
      </c>
      <c r="L50" s="18">
        <v>17</v>
      </c>
      <c r="M50" s="81">
        <v>0.9312638580931264</v>
      </c>
      <c r="N50" s="80">
        <v>2.2666666666666666</v>
      </c>
      <c r="O50" s="80">
        <v>0.43661971830985913</v>
      </c>
      <c r="P50" s="80">
        <v>4.7</v>
      </c>
      <c r="Q50" s="81">
        <v>0</v>
      </c>
      <c r="R50" s="80">
        <v>2.4</v>
      </c>
      <c r="S50" s="18">
        <v>1</v>
      </c>
      <c r="T50" s="81">
        <v>1.1111111111111112E-2</v>
      </c>
    </row>
    <row r="51" spans="1:20" ht="15.75" thickBot="1" x14ac:dyDescent="0.3">
      <c r="A51" s="351" t="s">
        <v>102</v>
      </c>
      <c r="B51" s="349">
        <v>31</v>
      </c>
      <c r="C51" s="18">
        <v>1</v>
      </c>
      <c r="D51" s="18">
        <v>0</v>
      </c>
      <c r="E51" s="18">
        <v>14</v>
      </c>
      <c r="F51" s="18">
        <v>398</v>
      </c>
      <c r="G51" s="18">
        <v>448</v>
      </c>
      <c r="H51" s="18">
        <v>67</v>
      </c>
      <c r="I51" s="18">
        <v>57</v>
      </c>
      <c r="J51" s="18">
        <v>0</v>
      </c>
      <c r="K51" s="18">
        <v>69</v>
      </c>
      <c r="L51" s="18">
        <v>13</v>
      </c>
      <c r="M51" s="81">
        <v>0.8883928571428571</v>
      </c>
      <c r="N51" s="80">
        <v>2.225806451612903</v>
      </c>
      <c r="O51" s="80">
        <v>0.74626865671641796</v>
      </c>
      <c r="P51" s="80">
        <v>4.8</v>
      </c>
      <c r="Q51" s="81">
        <v>0</v>
      </c>
      <c r="R51" s="80">
        <v>2.2000000000000002</v>
      </c>
      <c r="S51" s="18">
        <v>0</v>
      </c>
      <c r="T51" s="81">
        <v>0</v>
      </c>
    </row>
    <row r="52" spans="1:20" ht="15.75" thickBot="1" x14ac:dyDescent="0.3">
      <c r="A52" s="351" t="s">
        <v>103</v>
      </c>
      <c r="B52" s="349">
        <v>30</v>
      </c>
      <c r="C52" s="18">
        <v>1</v>
      </c>
      <c r="D52" s="18">
        <v>1</v>
      </c>
      <c r="E52" s="18">
        <v>16</v>
      </c>
      <c r="F52" s="18">
        <v>473</v>
      </c>
      <c r="G52" s="18">
        <v>472</v>
      </c>
      <c r="H52" s="18">
        <v>67</v>
      </c>
      <c r="I52" s="18">
        <v>60</v>
      </c>
      <c r="J52" s="18">
        <v>2</v>
      </c>
      <c r="K52" s="18">
        <v>70</v>
      </c>
      <c r="L52" s="18">
        <v>23</v>
      </c>
      <c r="M52" s="81">
        <v>1.0021186440677967</v>
      </c>
      <c r="N52" s="80">
        <v>2.3333333333333335</v>
      </c>
      <c r="O52" s="80">
        <v>-1.4925373134328358E-2</v>
      </c>
      <c r="P52" s="80">
        <v>4.2</v>
      </c>
      <c r="Q52" s="81">
        <v>0.03</v>
      </c>
      <c r="R52" s="80">
        <v>2.2000000000000002</v>
      </c>
      <c r="S52" s="18">
        <v>0</v>
      </c>
      <c r="T52" s="81">
        <v>0</v>
      </c>
    </row>
    <row r="53" spans="1:20" ht="15.75" thickBot="1" x14ac:dyDescent="0.3">
      <c r="A53" s="351" t="s">
        <v>104</v>
      </c>
      <c r="B53" s="349">
        <v>31</v>
      </c>
      <c r="C53" s="18">
        <v>1</v>
      </c>
      <c r="D53" s="18">
        <v>0</v>
      </c>
      <c r="E53" s="18">
        <v>15</v>
      </c>
      <c r="F53" s="18">
        <v>422</v>
      </c>
      <c r="G53" s="18">
        <v>467</v>
      </c>
      <c r="H53" s="18">
        <v>90</v>
      </c>
      <c r="I53" s="18">
        <v>83</v>
      </c>
      <c r="J53" s="18">
        <v>0</v>
      </c>
      <c r="K53" s="18">
        <v>90</v>
      </c>
      <c r="L53" s="18">
        <v>18</v>
      </c>
      <c r="M53" s="81">
        <v>0.90364025695931482</v>
      </c>
      <c r="N53" s="80">
        <v>2.903225806451613</v>
      </c>
      <c r="O53" s="80">
        <v>0.5</v>
      </c>
      <c r="P53" s="80">
        <v>6</v>
      </c>
      <c r="Q53" s="81">
        <v>0</v>
      </c>
      <c r="R53" s="80">
        <v>2.9</v>
      </c>
      <c r="S53" s="18"/>
      <c r="T53" s="81">
        <v>0</v>
      </c>
    </row>
    <row r="54" spans="1:20" ht="15.75" thickBot="1" x14ac:dyDescent="0.3">
      <c r="A54" s="351" t="s">
        <v>105</v>
      </c>
      <c r="B54" s="349">
        <v>31</v>
      </c>
      <c r="C54" s="18">
        <v>1</v>
      </c>
      <c r="D54" s="18">
        <v>1</v>
      </c>
      <c r="E54" s="18">
        <v>15</v>
      </c>
      <c r="F54" s="18">
        <v>383</v>
      </c>
      <c r="G54" s="18">
        <v>453</v>
      </c>
      <c r="H54" s="18">
        <v>72</v>
      </c>
      <c r="I54" s="18">
        <v>70</v>
      </c>
      <c r="J54" s="18">
        <v>1</v>
      </c>
      <c r="K54" s="18">
        <v>70</v>
      </c>
      <c r="L54" s="18">
        <v>16</v>
      </c>
      <c r="M54" s="81">
        <v>0.8454746136865342</v>
      </c>
      <c r="N54" s="80">
        <v>2.2580645161290325</v>
      </c>
      <c r="O54" s="80">
        <v>0.97222222222222221</v>
      </c>
      <c r="P54" s="80">
        <v>4.8</v>
      </c>
      <c r="Q54" s="81">
        <v>1.4E-2</v>
      </c>
      <c r="R54" s="80">
        <v>2.2999999999999998</v>
      </c>
      <c r="S54" s="18"/>
      <c r="T54" s="81">
        <v>0</v>
      </c>
    </row>
    <row r="55" spans="1:20" ht="15.75" thickBot="1" x14ac:dyDescent="0.3">
      <c r="A55" s="351" t="s">
        <v>106</v>
      </c>
      <c r="B55" s="349">
        <v>30</v>
      </c>
      <c r="C55" s="18">
        <v>2</v>
      </c>
      <c r="D55" s="18">
        <v>0</v>
      </c>
      <c r="E55" s="18">
        <v>14</v>
      </c>
      <c r="F55" s="18">
        <v>452</v>
      </c>
      <c r="G55" s="18">
        <v>430</v>
      </c>
      <c r="H55" s="18">
        <v>57</v>
      </c>
      <c r="I55" s="18">
        <v>51</v>
      </c>
      <c r="J55" s="18">
        <v>0</v>
      </c>
      <c r="K55" s="18">
        <v>61</v>
      </c>
      <c r="L55" s="18">
        <v>14</v>
      </c>
      <c r="M55" s="81">
        <v>1.0511627906976744</v>
      </c>
      <c r="N55" s="80">
        <v>2.0333333333333332</v>
      </c>
      <c r="O55" s="80">
        <v>-0.38596491228070173</v>
      </c>
      <c r="P55" s="80">
        <v>4.0999999999999996</v>
      </c>
      <c r="Q55" s="81">
        <v>0</v>
      </c>
      <c r="R55" s="80">
        <v>1.9</v>
      </c>
      <c r="S55" s="18"/>
      <c r="T55" s="81">
        <v>0</v>
      </c>
    </row>
    <row r="56" spans="1:20" ht="15.75" thickBot="1" x14ac:dyDescent="0.3">
      <c r="A56" s="351" t="s">
        <v>107</v>
      </c>
      <c r="B56" s="349">
        <v>31</v>
      </c>
      <c r="C56" s="18">
        <v>2</v>
      </c>
      <c r="D56" s="18">
        <v>0</v>
      </c>
      <c r="E56" s="18">
        <v>14</v>
      </c>
      <c r="F56" s="18">
        <v>425</v>
      </c>
      <c r="G56" s="18">
        <v>445</v>
      </c>
      <c r="H56" s="18">
        <v>47</v>
      </c>
      <c r="I56" s="18">
        <v>46</v>
      </c>
      <c r="J56" s="18">
        <v>0</v>
      </c>
      <c r="K56" s="18">
        <v>46</v>
      </c>
      <c r="L56" s="18">
        <v>14</v>
      </c>
      <c r="M56" s="81">
        <v>0.9550561797752809</v>
      </c>
      <c r="N56" s="80">
        <v>1.4838709677419355</v>
      </c>
      <c r="O56" s="80">
        <v>0.42553191489361702</v>
      </c>
      <c r="P56" s="80">
        <v>3.4</v>
      </c>
      <c r="Q56" s="81">
        <v>0</v>
      </c>
      <c r="R56" s="80">
        <v>1.5</v>
      </c>
      <c r="S56" s="18"/>
      <c r="T56" s="81">
        <v>0</v>
      </c>
    </row>
    <row r="57" spans="1:20" ht="15.75" thickBot="1" x14ac:dyDescent="0.3">
      <c r="A57" s="351" t="s">
        <v>108</v>
      </c>
      <c r="B57" s="349">
        <v>30</v>
      </c>
      <c r="C57" s="18">
        <v>3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81"/>
      <c r="N57" s="80"/>
      <c r="O57" s="80"/>
      <c r="P57" s="80"/>
      <c r="Q57" s="81"/>
      <c r="R57" s="80"/>
      <c r="S57" s="18"/>
      <c r="T57" s="81">
        <v>0</v>
      </c>
    </row>
    <row r="58" spans="1:20" ht="15.75" thickBot="1" x14ac:dyDescent="0.3">
      <c r="A58" s="351" t="s">
        <v>109</v>
      </c>
      <c r="B58" s="355">
        <v>31</v>
      </c>
      <c r="C58" s="18">
        <v>6</v>
      </c>
      <c r="D58" s="18">
        <v>2</v>
      </c>
      <c r="E58" s="18"/>
      <c r="F58" s="18"/>
      <c r="G58" s="18"/>
      <c r="H58" s="18"/>
      <c r="I58" s="18"/>
      <c r="J58" s="18"/>
      <c r="K58" s="18"/>
      <c r="L58" s="18">
        <v>0</v>
      </c>
      <c r="M58" s="8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35" t="s">
        <v>114</v>
      </c>
      <c r="B59" s="336">
        <f>SUM(B47:B58)</f>
        <v>365</v>
      </c>
      <c r="C59" s="51">
        <v>21</v>
      </c>
      <c r="D59" s="52">
        <v>17.38095238095238</v>
      </c>
      <c r="E59" s="51">
        <v>14.5</v>
      </c>
      <c r="F59" s="51">
        <v>3956</v>
      </c>
      <c r="G59" s="51">
        <v>4441</v>
      </c>
      <c r="H59" s="51">
        <v>635</v>
      </c>
      <c r="I59" s="51">
        <v>582</v>
      </c>
      <c r="J59" s="51">
        <v>4</v>
      </c>
      <c r="K59" s="51">
        <v>646</v>
      </c>
      <c r="L59" s="84">
        <v>157</v>
      </c>
      <c r="M59" s="55">
        <v>0.89100000000000001</v>
      </c>
      <c r="N59" s="56">
        <v>1.8</v>
      </c>
      <c r="O59" s="56">
        <v>0.8</v>
      </c>
      <c r="P59" s="56">
        <v>4.4000000000000004</v>
      </c>
      <c r="Q59" s="55">
        <v>6.0000000000000001E-3</v>
      </c>
      <c r="R59" s="56">
        <v>1.7</v>
      </c>
      <c r="S59" s="51">
        <v>1</v>
      </c>
      <c r="T59" s="141">
        <v>1.0493179433368311E-3</v>
      </c>
    </row>
    <row r="60" spans="1:20" ht="15.75" thickBot="1" x14ac:dyDescent="0.3">
      <c r="A60" s="335" t="s">
        <v>110</v>
      </c>
      <c r="B60" s="336">
        <f>SUM(B47:B49)</f>
        <v>90</v>
      </c>
      <c r="C60" s="51">
        <v>4</v>
      </c>
      <c r="D60" s="52">
        <v>22.5</v>
      </c>
      <c r="E60" s="51">
        <v>14</v>
      </c>
      <c r="F60" s="51">
        <v>983</v>
      </c>
      <c r="G60" s="51">
        <v>1275</v>
      </c>
      <c r="H60" s="51">
        <v>164</v>
      </c>
      <c r="I60" s="51">
        <v>150</v>
      </c>
      <c r="J60" s="51">
        <v>1</v>
      </c>
      <c r="K60" s="51">
        <v>172</v>
      </c>
      <c r="L60" s="84">
        <v>42</v>
      </c>
      <c r="M60" s="55">
        <v>0.77100000000000002</v>
      </c>
      <c r="N60" s="56">
        <v>1.9</v>
      </c>
      <c r="O60" s="56">
        <v>1.8</v>
      </c>
      <c r="P60" s="56">
        <v>3.9</v>
      </c>
      <c r="Q60" s="55">
        <v>6.0000000000000001E-3</v>
      </c>
      <c r="R60" s="56">
        <v>1.8</v>
      </c>
      <c r="S60" s="51">
        <v>0</v>
      </c>
      <c r="T60" s="141">
        <v>0</v>
      </c>
    </row>
    <row r="61" spans="1:20" ht="15.75" thickBot="1" x14ac:dyDescent="0.3">
      <c r="A61" s="335" t="s">
        <v>111</v>
      </c>
      <c r="B61" s="336">
        <v>91</v>
      </c>
      <c r="C61" s="51">
        <v>2</v>
      </c>
      <c r="D61" s="52">
        <v>45.5</v>
      </c>
      <c r="E61" s="51">
        <v>15</v>
      </c>
      <c r="F61" s="51">
        <v>1291</v>
      </c>
      <c r="G61" s="51">
        <v>1371</v>
      </c>
      <c r="H61" s="51">
        <v>205</v>
      </c>
      <c r="I61" s="51">
        <v>182</v>
      </c>
      <c r="J61" s="51">
        <v>2</v>
      </c>
      <c r="K61" s="51">
        <v>207</v>
      </c>
      <c r="L61" s="84">
        <v>53</v>
      </c>
      <c r="M61" s="55">
        <v>0.94199999999999995</v>
      </c>
      <c r="N61" s="56">
        <v>2.2999999999999998</v>
      </c>
      <c r="O61" s="56">
        <v>0.4</v>
      </c>
      <c r="P61" s="56">
        <v>4.5999999999999996</v>
      </c>
      <c r="Q61" s="55">
        <v>0.01</v>
      </c>
      <c r="R61" s="56">
        <v>2.2999999999999998</v>
      </c>
      <c r="S61" s="51">
        <v>1</v>
      </c>
      <c r="T61" s="141">
        <v>3.937007874015748E-3</v>
      </c>
    </row>
    <row r="62" spans="1:20" ht="15.75" thickBot="1" x14ac:dyDescent="0.3">
      <c r="A62" s="335" t="s">
        <v>112</v>
      </c>
      <c r="B62" s="336">
        <v>92</v>
      </c>
      <c r="C62" s="51">
        <v>4</v>
      </c>
      <c r="D62" s="52">
        <v>23</v>
      </c>
      <c r="E62" s="51">
        <v>14.666666666666666</v>
      </c>
      <c r="F62" s="51">
        <v>1257</v>
      </c>
      <c r="G62" s="51">
        <v>1350</v>
      </c>
      <c r="H62" s="51">
        <v>219</v>
      </c>
      <c r="I62" s="51">
        <v>204</v>
      </c>
      <c r="J62" s="51">
        <v>1</v>
      </c>
      <c r="K62" s="51">
        <v>221</v>
      </c>
      <c r="L62" s="84">
        <v>48</v>
      </c>
      <c r="M62" s="55">
        <v>0.93100000000000005</v>
      </c>
      <c r="N62" s="56">
        <v>2.4</v>
      </c>
      <c r="O62" s="56">
        <v>0.4</v>
      </c>
      <c r="P62" s="56">
        <v>5</v>
      </c>
      <c r="Q62" s="55">
        <v>5.0000000000000001E-3</v>
      </c>
      <c r="R62" s="56">
        <v>2.4</v>
      </c>
      <c r="S62" s="51">
        <v>0</v>
      </c>
      <c r="T62" s="141">
        <v>0</v>
      </c>
    </row>
    <row r="63" spans="1:20" ht="15.75" thickBot="1" x14ac:dyDescent="0.3">
      <c r="A63" s="335" t="s">
        <v>113</v>
      </c>
      <c r="B63" s="336">
        <v>92</v>
      </c>
      <c r="C63" s="51">
        <v>11</v>
      </c>
      <c r="D63" s="52">
        <v>8.3636363636363633</v>
      </c>
      <c r="E63" s="51">
        <v>14</v>
      </c>
      <c r="F63" s="51">
        <v>425</v>
      </c>
      <c r="G63" s="51">
        <v>445</v>
      </c>
      <c r="H63" s="51">
        <v>47</v>
      </c>
      <c r="I63" s="51">
        <v>46</v>
      </c>
      <c r="J63" s="51">
        <v>0</v>
      </c>
      <c r="K63" s="51">
        <v>46</v>
      </c>
      <c r="L63" s="84">
        <v>14</v>
      </c>
      <c r="M63" s="55">
        <v>0.95499999999999996</v>
      </c>
      <c r="N63" s="56">
        <v>0.5</v>
      </c>
      <c r="O63" s="56">
        <v>0.4</v>
      </c>
      <c r="P63" s="56">
        <v>3.4</v>
      </c>
      <c r="Q63" s="55">
        <v>0</v>
      </c>
      <c r="R63" s="56">
        <v>0.5</v>
      </c>
      <c r="S63" s="51">
        <v>0</v>
      </c>
      <c r="T63" s="141">
        <v>0</v>
      </c>
    </row>
    <row r="64" spans="1:20" x14ac:dyDescent="0.25">
      <c r="A64" s="142"/>
      <c r="B64" s="143"/>
      <c r="C64" s="132"/>
      <c r="D64" s="133"/>
      <c r="E64" s="143"/>
      <c r="F64" s="144"/>
      <c r="G64" s="144"/>
      <c r="H64" s="144"/>
      <c r="I64" s="144"/>
      <c r="J64" s="145"/>
      <c r="K64" s="143"/>
      <c r="L64" s="146"/>
      <c r="M64" s="147"/>
      <c r="N64" s="148"/>
      <c r="O64" s="148"/>
      <c r="P64" s="148"/>
      <c r="Q64" s="147"/>
      <c r="R64" s="148"/>
      <c r="S64" s="140"/>
      <c r="T64" s="140"/>
    </row>
    <row r="65" spans="1:20" x14ac:dyDescent="0.25">
      <c r="A65" s="131" t="str">
        <f>$A$1</f>
        <v>INDICADORES DE HOSPITALIZACION</v>
      </c>
      <c r="B65" s="143"/>
      <c r="C65" s="117"/>
      <c r="D65" s="118"/>
      <c r="E65" s="143"/>
      <c r="F65" s="144"/>
      <c r="G65" s="144"/>
      <c r="H65" s="144"/>
      <c r="I65" s="144"/>
      <c r="J65" s="145"/>
      <c r="K65" s="143"/>
      <c r="L65" s="146"/>
      <c r="M65" s="147"/>
      <c r="N65" s="148"/>
      <c r="O65" s="148"/>
      <c r="P65" s="148"/>
      <c r="Q65" s="147"/>
      <c r="R65" s="148"/>
      <c r="S65" s="140"/>
      <c r="T65" s="140"/>
    </row>
    <row r="66" spans="1:20" ht="15.75" thickBot="1" x14ac:dyDescent="0.3">
      <c r="A66" s="70" t="s">
        <v>126</v>
      </c>
      <c r="B66" s="70"/>
      <c r="C66" s="70"/>
      <c r="D66" s="122"/>
      <c r="E66" s="70"/>
      <c r="F66" s="70"/>
      <c r="G66" s="70"/>
      <c r="H66" s="70"/>
      <c r="I66" s="70"/>
      <c r="J66" s="70"/>
      <c r="K66" s="70"/>
      <c r="L66" s="123"/>
      <c r="M66" s="70"/>
      <c r="N66" s="70"/>
      <c r="O66" s="70"/>
      <c r="P66" s="70"/>
      <c r="Q66" s="70"/>
      <c r="R66" s="136"/>
      <c r="S66" s="140"/>
      <c r="T66" s="140"/>
    </row>
    <row r="67" spans="1:20" ht="54.75" thickBot="1" x14ac:dyDescent="0.3">
      <c r="A67" s="11" t="s">
        <v>1</v>
      </c>
      <c r="B67" s="12" t="s">
        <v>2</v>
      </c>
      <c r="C67" s="137" t="s">
        <v>3</v>
      </c>
      <c r="D67" s="13" t="s">
        <v>4</v>
      </c>
      <c r="E67" s="15" t="s">
        <v>5</v>
      </c>
      <c r="F67" s="15" t="s">
        <v>6</v>
      </c>
      <c r="G67" s="15" t="s">
        <v>7</v>
      </c>
      <c r="H67" s="15" t="s">
        <v>19</v>
      </c>
      <c r="I67" s="15" t="s">
        <v>31</v>
      </c>
      <c r="J67" s="14" t="s">
        <v>9</v>
      </c>
      <c r="K67" s="14" t="s">
        <v>24</v>
      </c>
      <c r="L67" s="77" t="s">
        <v>22</v>
      </c>
      <c r="M67" s="16" t="s">
        <v>11</v>
      </c>
      <c r="N67" s="17" t="s">
        <v>12</v>
      </c>
      <c r="O67" s="16" t="s">
        <v>13</v>
      </c>
      <c r="P67" s="16" t="s">
        <v>23</v>
      </c>
      <c r="Q67" s="16" t="s">
        <v>47</v>
      </c>
      <c r="R67" s="17" t="s">
        <v>15</v>
      </c>
      <c r="S67" s="16" t="s">
        <v>16</v>
      </c>
      <c r="T67" s="17" t="s">
        <v>17</v>
      </c>
    </row>
    <row r="68" spans="1:20" ht="15.75" thickBot="1" x14ac:dyDescent="0.3">
      <c r="A68" s="351" t="s">
        <v>98</v>
      </c>
      <c r="B68" s="349">
        <v>31</v>
      </c>
      <c r="C68" s="270">
        <v>2</v>
      </c>
      <c r="D68" s="270">
        <v>2</v>
      </c>
      <c r="E68" s="270">
        <v>18</v>
      </c>
      <c r="F68" s="270">
        <v>438</v>
      </c>
      <c r="G68" s="270">
        <v>567</v>
      </c>
      <c r="H68" s="270">
        <v>61</v>
      </c>
      <c r="I68" s="270">
        <v>51</v>
      </c>
      <c r="J68" s="270">
        <v>0</v>
      </c>
      <c r="K68" s="270">
        <v>57</v>
      </c>
      <c r="L68" s="270">
        <v>49</v>
      </c>
      <c r="M68" s="272">
        <v>0.77248677248677244</v>
      </c>
      <c r="N68" s="271">
        <v>1.8387096774193548</v>
      </c>
      <c r="O68" s="271">
        <v>2.1147540983606556</v>
      </c>
      <c r="P68" s="271">
        <v>3.4</v>
      </c>
      <c r="Q68" s="272">
        <v>0</v>
      </c>
      <c r="R68" s="271">
        <v>2</v>
      </c>
      <c r="S68" s="270">
        <v>1</v>
      </c>
      <c r="T68" s="272">
        <v>1.0309278350515464E-2</v>
      </c>
    </row>
    <row r="69" spans="1:20" ht="15.75" thickBot="1" x14ac:dyDescent="0.3">
      <c r="A69" s="351" t="s">
        <v>99</v>
      </c>
      <c r="B69" s="349">
        <v>28</v>
      </c>
      <c r="C69" s="270"/>
      <c r="D69" s="270"/>
      <c r="E69" s="270">
        <v>17</v>
      </c>
      <c r="F69" s="270">
        <v>225</v>
      </c>
      <c r="G69" s="270">
        <v>504</v>
      </c>
      <c r="H69" s="270">
        <v>40</v>
      </c>
      <c r="I69" s="270">
        <v>37</v>
      </c>
      <c r="J69" s="270">
        <v>0</v>
      </c>
      <c r="K69" s="270">
        <v>35</v>
      </c>
      <c r="L69" s="270">
        <v>32</v>
      </c>
      <c r="M69" s="272">
        <v>0.44642857142857145</v>
      </c>
      <c r="N69" s="271">
        <v>1.25</v>
      </c>
      <c r="O69" s="271">
        <v>6.9749999999999996</v>
      </c>
      <c r="P69" s="271">
        <v>2.4</v>
      </c>
      <c r="Q69" s="272">
        <v>0</v>
      </c>
      <c r="R69" s="271">
        <v>1.4</v>
      </c>
      <c r="S69" s="270">
        <v>0</v>
      </c>
      <c r="T69" s="272">
        <v>0</v>
      </c>
    </row>
    <row r="70" spans="1:20" ht="15.75" thickBot="1" x14ac:dyDescent="0.3">
      <c r="A70" s="351" t="s">
        <v>100</v>
      </c>
      <c r="B70" s="349">
        <v>31</v>
      </c>
      <c r="C70" s="18"/>
      <c r="D70" s="18"/>
      <c r="E70" s="18">
        <v>18</v>
      </c>
      <c r="F70" s="18">
        <v>291</v>
      </c>
      <c r="G70" s="18">
        <v>558</v>
      </c>
      <c r="H70" s="18">
        <v>39</v>
      </c>
      <c r="I70" s="18">
        <v>33</v>
      </c>
      <c r="J70" s="18">
        <v>0</v>
      </c>
      <c r="K70" s="18">
        <v>46</v>
      </c>
      <c r="L70" s="18">
        <v>33</v>
      </c>
      <c r="M70" s="81">
        <v>0.521505376344086</v>
      </c>
      <c r="N70" s="80">
        <v>1.4838709677419355</v>
      </c>
      <c r="O70" s="80">
        <v>6.8461538461538458</v>
      </c>
      <c r="P70" s="80">
        <v>2.2000000000000002</v>
      </c>
      <c r="Q70" s="81">
        <v>0</v>
      </c>
      <c r="R70" s="80">
        <v>1.3</v>
      </c>
      <c r="S70" s="18">
        <v>0</v>
      </c>
      <c r="T70" s="81">
        <v>0</v>
      </c>
    </row>
    <row r="71" spans="1:20" ht="15.75" thickBot="1" x14ac:dyDescent="0.3">
      <c r="A71" s="351" t="s">
        <v>101</v>
      </c>
      <c r="B71" s="353">
        <v>30</v>
      </c>
      <c r="C71" s="18"/>
      <c r="D71" s="18"/>
      <c r="E71" s="18">
        <v>20</v>
      </c>
      <c r="F71" s="18">
        <v>364</v>
      </c>
      <c r="G71" s="18">
        <v>600</v>
      </c>
      <c r="H71" s="18">
        <v>56</v>
      </c>
      <c r="I71" s="18">
        <v>52</v>
      </c>
      <c r="J71" s="18">
        <v>0</v>
      </c>
      <c r="K71" s="18">
        <v>56</v>
      </c>
      <c r="L71" s="18">
        <v>50</v>
      </c>
      <c r="M71" s="81">
        <v>0.60666666666666669</v>
      </c>
      <c r="N71" s="80">
        <v>1.8666666666666667</v>
      </c>
      <c r="O71" s="80">
        <v>4.2142857142857144</v>
      </c>
      <c r="P71" s="80">
        <v>2.8</v>
      </c>
      <c r="Q71" s="81">
        <v>0</v>
      </c>
      <c r="R71" s="80">
        <v>1.9</v>
      </c>
      <c r="S71" s="18">
        <v>0</v>
      </c>
      <c r="T71" s="81">
        <v>0</v>
      </c>
    </row>
    <row r="72" spans="1:20" ht="15.75" thickBot="1" x14ac:dyDescent="0.3">
      <c r="A72" s="351" t="s">
        <v>102</v>
      </c>
      <c r="B72" s="349">
        <v>31</v>
      </c>
      <c r="C72" s="18"/>
      <c r="D72" s="18"/>
      <c r="E72" s="18">
        <v>20</v>
      </c>
      <c r="F72" s="18">
        <v>354</v>
      </c>
      <c r="G72" s="18">
        <v>620</v>
      </c>
      <c r="H72" s="18">
        <v>52</v>
      </c>
      <c r="I72" s="18">
        <v>48</v>
      </c>
      <c r="J72" s="18">
        <v>0</v>
      </c>
      <c r="K72" s="18">
        <v>58</v>
      </c>
      <c r="L72" s="18">
        <v>50</v>
      </c>
      <c r="M72" s="81">
        <v>0.57096774193548383</v>
      </c>
      <c r="N72" s="80">
        <v>1.8709677419354838</v>
      </c>
      <c r="O72" s="80">
        <v>5.115384615384615</v>
      </c>
      <c r="P72" s="80">
        <v>2.6</v>
      </c>
      <c r="Q72" s="81">
        <v>0</v>
      </c>
      <c r="R72" s="80">
        <v>1.7</v>
      </c>
      <c r="S72" s="18">
        <v>0</v>
      </c>
      <c r="T72" s="81">
        <v>0</v>
      </c>
    </row>
    <row r="73" spans="1:20" ht="15.75" thickBot="1" x14ac:dyDescent="0.3">
      <c r="A73" s="351" t="s">
        <v>103</v>
      </c>
      <c r="B73" s="349">
        <v>30</v>
      </c>
      <c r="C73" s="18"/>
      <c r="D73" s="18"/>
      <c r="E73" s="18">
        <v>20</v>
      </c>
      <c r="F73" s="18">
        <v>276</v>
      </c>
      <c r="G73" s="18">
        <v>600</v>
      </c>
      <c r="H73" s="18">
        <v>58</v>
      </c>
      <c r="I73" s="18">
        <v>56</v>
      </c>
      <c r="J73" s="18">
        <v>0</v>
      </c>
      <c r="K73" s="18">
        <v>52</v>
      </c>
      <c r="L73" s="18">
        <v>47</v>
      </c>
      <c r="M73" s="81">
        <v>0.46</v>
      </c>
      <c r="N73" s="80">
        <v>1.7333333333333334</v>
      </c>
      <c r="O73" s="80">
        <v>5.5862068965517242</v>
      </c>
      <c r="P73" s="80">
        <v>2.9</v>
      </c>
      <c r="Q73" s="81">
        <v>0</v>
      </c>
      <c r="R73" s="80">
        <v>1.9</v>
      </c>
      <c r="S73" s="18">
        <v>0</v>
      </c>
      <c r="T73" s="81">
        <v>0</v>
      </c>
    </row>
    <row r="74" spans="1:20" ht="15.75" thickBot="1" x14ac:dyDescent="0.3">
      <c r="A74" s="351" t="s">
        <v>104</v>
      </c>
      <c r="B74" s="349">
        <v>31</v>
      </c>
      <c r="C74" s="18"/>
      <c r="D74" s="18"/>
      <c r="E74" s="18">
        <v>20</v>
      </c>
      <c r="F74" s="18">
        <v>337</v>
      </c>
      <c r="G74" s="18">
        <v>620</v>
      </c>
      <c r="H74" s="18">
        <v>58</v>
      </c>
      <c r="I74" s="18">
        <v>52</v>
      </c>
      <c r="J74" s="18">
        <v>0</v>
      </c>
      <c r="K74" s="18">
        <v>62</v>
      </c>
      <c r="L74" s="18">
        <v>51</v>
      </c>
      <c r="M74" s="81">
        <v>0.54354838709677422</v>
      </c>
      <c r="N74" s="80">
        <v>2</v>
      </c>
      <c r="O74" s="80">
        <v>4.8793103448275863</v>
      </c>
      <c r="P74" s="80">
        <v>2.9</v>
      </c>
      <c r="Q74" s="81">
        <v>0</v>
      </c>
      <c r="R74" s="80">
        <v>1.9</v>
      </c>
      <c r="S74" s="18">
        <v>0</v>
      </c>
      <c r="T74" s="81">
        <v>0</v>
      </c>
    </row>
    <row r="75" spans="1:20" ht="15.75" thickBot="1" x14ac:dyDescent="0.3">
      <c r="A75" s="351" t="s">
        <v>105</v>
      </c>
      <c r="B75" s="349">
        <v>31</v>
      </c>
      <c r="C75" s="18"/>
      <c r="D75" s="18"/>
      <c r="E75" s="18">
        <v>20</v>
      </c>
      <c r="F75" s="18">
        <v>368</v>
      </c>
      <c r="G75" s="18">
        <v>620</v>
      </c>
      <c r="H75" s="18">
        <v>67</v>
      </c>
      <c r="I75" s="18">
        <v>65</v>
      </c>
      <c r="J75" s="18">
        <v>0</v>
      </c>
      <c r="K75" s="18">
        <v>71</v>
      </c>
      <c r="L75" s="18">
        <v>67</v>
      </c>
      <c r="M75" s="81">
        <v>0.59354838709677415</v>
      </c>
      <c r="N75" s="80">
        <v>2.2903225806451615</v>
      </c>
      <c r="O75" s="80">
        <v>3.7611940298507465</v>
      </c>
      <c r="P75" s="80">
        <v>3.4</v>
      </c>
      <c r="Q75" s="81">
        <v>0</v>
      </c>
      <c r="R75" s="80">
        <v>2.2000000000000002</v>
      </c>
      <c r="S75" s="18">
        <v>0</v>
      </c>
      <c r="T75" s="81">
        <v>0</v>
      </c>
    </row>
    <row r="76" spans="1:20" ht="15.75" thickBot="1" x14ac:dyDescent="0.3">
      <c r="A76" s="351" t="s">
        <v>106</v>
      </c>
      <c r="B76" s="349">
        <v>30</v>
      </c>
      <c r="C76" s="18"/>
      <c r="D76" s="18"/>
      <c r="E76" s="18">
        <v>20</v>
      </c>
      <c r="F76" s="18">
        <v>347</v>
      </c>
      <c r="G76" s="18">
        <v>600</v>
      </c>
      <c r="H76" s="18">
        <v>74</v>
      </c>
      <c r="I76" s="18">
        <v>71</v>
      </c>
      <c r="J76" s="18">
        <v>1</v>
      </c>
      <c r="K76" s="18">
        <v>74</v>
      </c>
      <c r="L76" s="18">
        <v>66</v>
      </c>
      <c r="M76" s="81">
        <v>0.57833333333333337</v>
      </c>
      <c r="N76" s="80">
        <v>2.4666666666666668</v>
      </c>
      <c r="O76" s="80">
        <v>3.4189189189189189</v>
      </c>
      <c r="P76" s="80">
        <v>3.7</v>
      </c>
      <c r="Q76" s="81">
        <v>1.4E-2</v>
      </c>
      <c r="R76" s="80">
        <v>2.5</v>
      </c>
      <c r="S76" s="18">
        <v>1</v>
      </c>
      <c r="T76" s="81">
        <v>8.3333333333333332E-3</v>
      </c>
    </row>
    <row r="77" spans="1:20" ht="15.75" thickBot="1" x14ac:dyDescent="0.3">
      <c r="A77" s="351" t="s">
        <v>107</v>
      </c>
      <c r="B77" s="349">
        <v>31</v>
      </c>
      <c r="C77" s="18"/>
      <c r="D77" s="18"/>
      <c r="E77" s="18">
        <v>20</v>
      </c>
      <c r="F77" s="18">
        <v>416</v>
      </c>
      <c r="G77" s="18">
        <v>620</v>
      </c>
      <c r="H77" s="18">
        <v>95</v>
      </c>
      <c r="I77" s="18">
        <v>89</v>
      </c>
      <c r="J77" s="18">
        <v>0</v>
      </c>
      <c r="K77" s="18">
        <v>94</v>
      </c>
      <c r="L77" s="18">
        <v>83</v>
      </c>
      <c r="M77" s="81">
        <v>0.67096774193548392</v>
      </c>
      <c r="N77" s="80">
        <v>3.032258064516129</v>
      </c>
      <c r="O77" s="80">
        <v>2.1473684210526316</v>
      </c>
      <c r="P77" s="80">
        <v>4.8</v>
      </c>
      <c r="Q77" s="81">
        <v>0</v>
      </c>
      <c r="R77" s="80">
        <v>3.1</v>
      </c>
      <c r="S77" s="18"/>
      <c r="T77" s="81">
        <v>0</v>
      </c>
    </row>
    <row r="78" spans="1:20" ht="15.75" thickBot="1" x14ac:dyDescent="0.3">
      <c r="A78" s="351" t="s">
        <v>108</v>
      </c>
      <c r="B78" s="349">
        <v>30</v>
      </c>
      <c r="C78" s="18"/>
      <c r="D78" s="18"/>
      <c r="E78" s="18"/>
      <c r="F78" s="18"/>
      <c r="G78" s="18"/>
      <c r="H78" s="18"/>
      <c r="I78" s="18"/>
      <c r="J78" s="18"/>
      <c r="K78" s="18"/>
      <c r="L78" s="18">
        <v>0</v>
      </c>
      <c r="M78" s="81"/>
      <c r="N78" s="80"/>
      <c r="O78" s="80"/>
      <c r="P78" s="80"/>
      <c r="Q78" s="81"/>
      <c r="R78" s="80"/>
      <c r="S78" s="18"/>
      <c r="T78" s="81"/>
    </row>
    <row r="79" spans="1:20" ht="15.75" thickBot="1" x14ac:dyDescent="0.3">
      <c r="A79" s="351" t="s">
        <v>109</v>
      </c>
      <c r="B79" s="355">
        <v>31</v>
      </c>
      <c r="C79" s="18"/>
      <c r="D79" s="18"/>
      <c r="E79" s="18"/>
      <c r="F79" s="18"/>
      <c r="G79" s="18"/>
      <c r="H79" s="18"/>
      <c r="I79" s="18"/>
      <c r="J79" s="18"/>
      <c r="K79" s="18"/>
      <c r="L79" s="18">
        <v>0</v>
      </c>
      <c r="M79" s="8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35" t="s">
        <v>114</v>
      </c>
      <c r="B80" s="336">
        <f>SUM(B68:B79)</f>
        <v>365</v>
      </c>
      <c r="C80" s="51">
        <v>2</v>
      </c>
      <c r="D80" s="52">
        <v>182.5</v>
      </c>
      <c r="E80" s="51">
        <v>19.3</v>
      </c>
      <c r="F80" s="51">
        <v>3416</v>
      </c>
      <c r="G80" s="51">
        <v>5909</v>
      </c>
      <c r="H80" s="51">
        <v>600</v>
      </c>
      <c r="I80" s="51">
        <v>554</v>
      </c>
      <c r="J80" s="51">
        <v>1</v>
      </c>
      <c r="K80" s="51">
        <v>605</v>
      </c>
      <c r="L80" s="84">
        <v>528</v>
      </c>
      <c r="M80" s="55">
        <v>0.57799999999999996</v>
      </c>
      <c r="N80" s="56">
        <v>1.7</v>
      </c>
      <c r="O80" s="56">
        <v>4.2</v>
      </c>
      <c r="P80" s="56">
        <v>3.1</v>
      </c>
      <c r="Q80" s="55">
        <v>2E-3</v>
      </c>
      <c r="R80" s="56">
        <v>1.6</v>
      </c>
      <c r="S80" s="51">
        <v>2</v>
      </c>
      <c r="T80" s="141">
        <v>1.7196904557179708E-3</v>
      </c>
    </row>
    <row r="81" spans="1:23" ht="15.75" thickBot="1" x14ac:dyDescent="0.3">
      <c r="A81" s="335" t="s">
        <v>110</v>
      </c>
      <c r="B81" s="336">
        <f>SUM(B68:B70)</f>
        <v>90</v>
      </c>
      <c r="C81" s="51">
        <v>2</v>
      </c>
      <c r="D81" s="52">
        <v>45</v>
      </c>
      <c r="E81" s="51">
        <v>17.666666666666668</v>
      </c>
      <c r="F81" s="51">
        <v>954</v>
      </c>
      <c r="G81" s="51">
        <v>1629</v>
      </c>
      <c r="H81" s="51">
        <v>140</v>
      </c>
      <c r="I81" s="51">
        <v>121</v>
      </c>
      <c r="J81" s="51">
        <v>0</v>
      </c>
      <c r="K81" s="51">
        <v>138</v>
      </c>
      <c r="L81" s="84">
        <v>114</v>
      </c>
      <c r="M81" s="55">
        <v>0.58599999999999997</v>
      </c>
      <c r="N81" s="56">
        <v>1.5</v>
      </c>
      <c r="O81" s="56">
        <v>4.8</v>
      </c>
      <c r="P81" s="56">
        <v>2.6</v>
      </c>
      <c r="Q81" s="55">
        <v>0</v>
      </c>
      <c r="R81" s="56">
        <v>1.6</v>
      </c>
      <c r="S81" s="51">
        <v>1</v>
      </c>
      <c r="T81" s="141">
        <v>2.9325513196480938E-3</v>
      </c>
    </row>
    <row r="82" spans="1:23" ht="15.75" thickBot="1" x14ac:dyDescent="0.3">
      <c r="A82" s="335" t="s">
        <v>111</v>
      </c>
      <c r="B82" s="336">
        <v>91</v>
      </c>
      <c r="C82" s="51">
        <v>0</v>
      </c>
      <c r="D82" s="52" t="e">
        <v>#DIV/0!</v>
      </c>
      <c r="E82" s="51">
        <v>20</v>
      </c>
      <c r="F82" s="51">
        <v>994</v>
      </c>
      <c r="G82" s="51">
        <v>1820</v>
      </c>
      <c r="H82" s="51">
        <v>166</v>
      </c>
      <c r="I82" s="51">
        <v>156</v>
      </c>
      <c r="J82" s="51">
        <v>0</v>
      </c>
      <c r="K82" s="51">
        <v>166</v>
      </c>
      <c r="L82" s="84">
        <v>147</v>
      </c>
      <c r="M82" s="55">
        <v>0.54600000000000004</v>
      </c>
      <c r="N82" s="56">
        <v>1.8</v>
      </c>
      <c r="O82" s="56">
        <v>5</v>
      </c>
      <c r="P82" s="56">
        <v>2.8</v>
      </c>
      <c r="Q82" s="55">
        <v>0</v>
      </c>
      <c r="R82" s="56">
        <v>1.8</v>
      </c>
      <c r="S82" s="51">
        <v>0</v>
      </c>
      <c r="T82" s="141">
        <v>0</v>
      </c>
    </row>
    <row r="83" spans="1:23" ht="15.75" thickBot="1" x14ac:dyDescent="0.3">
      <c r="A83" s="335" t="s">
        <v>112</v>
      </c>
      <c r="B83" s="336">
        <v>92</v>
      </c>
      <c r="C83" s="51">
        <v>0</v>
      </c>
      <c r="D83" s="52" t="e">
        <v>#DIV/0!</v>
      </c>
      <c r="E83" s="51">
        <v>20</v>
      </c>
      <c r="F83" s="51">
        <v>1052</v>
      </c>
      <c r="G83" s="51">
        <v>1840</v>
      </c>
      <c r="H83" s="51">
        <v>199</v>
      </c>
      <c r="I83" s="51">
        <v>188</v>
      </c>
      <c r="J83" s="51">
        <v>1</v>
      </c>
      <c r="K83" s="51">
        <v>207</v>
      </c>
      <c r="L83" s="84">
        <v>184</v>
      </c>
      <c r="M83" s="55">
        <v>0.57199999999999995</v>
      </c>
      <c r="N83" s="56">
        <v>2.2999999999999998</v>
      </c>
      <c r="O83" s="56">
        <v>4</v>
      </c>
      <c r="P83" s="56">
        <v>3.3</v>
      </c>
      <c r="Q83" s="55">
        <v>5.0000000000000001E-3</v>
      </c>
      <c r="R83" s="56">
        <v>2.2000000000000002</v>
      </c>
      <c r="S83" s="51">
        <v>1</v>
      </c>
      <c r="T83" s="141">
        <v>3.0581039755351682E-3</v>
      </c>
    </row>
    <row r="84" spans="1:23" ht="15.75" thickBot="1" x14ac:dyDescent="0.3">
      <c r="A84" s="335" t="s">
        <v>113</v>
      </c>
      <c r="B84" s="336">
        <v>92</v>
      </c>
      <c r="C84" s="51">
        <v>0</v>
      </c>
      <c r="D84" s="52" t="e">
        <v>#DIV/0!</v>
      </c>
      <c r="E84" s="51">
        <v>20</v>
      </c>
      <c r="F84" s="51">
        <v>416</v>
      </c>
      <c r="G84" s="51">
        <v>620</v>
      </c>
      <c r="H84" s="51">
        <v>95</v>
      </c>
      <c r="I84" s="51">
        <v>89</v>
      </c>
      <c r="J84" s="51">
        <v>0</v>
      </c>
      <c r="K84" s="51">
        <v>94</v>
      </c>
      <c r="L84" s="84">
        <v>83</v>
      </c>
      <c r="M84" s="55">
        <v>0.67100000000000004</v>
      </c>
      <c r="N84" s="56">
        <v>1</v>
      </c>
      <c r="O84" s="56">
        <v>2.1</v>
      </c>
      <c r="P84" s="56">
        <v>4.8</v>
      </c>
      <c r="Q84" s="55">
        <v>0</v>
      </c>
      <c r="R84" s="56">
        <v>1</v>
      </c>
      <c r="S84" s="51">
        <v>0</v>
      </c>
      <c r="T84" s="141">
        <v>0</v>
      </c>
    </row>
    <row r="85" spans="1:23" x14ac:dyDescent="0.25">
      <c r="A85" s="153"/>
      <c r="B85" s="154"/>
      <c r="C85" s="117"/>
      <c r="D85" s="118"/>
      <c r="E85" s="153"/>
      <c r="F85" s="153"/>
      <c r="G85" s="153"/>
      <c r="H85" s="153"/>
      <c r="I85" s="153"/>
      <c r="J85" s="153"/>
      <c r="K85" s="154"/>
      <c r="L85" s="155"/>
      <c r="M85" s="153"/>
      <c r="N85" s="156"/>
      <c r="O85" s="153"/>
      <c r="P85" s="153"/>
      <c r="Q85" s="153"/>
      <c r="R85" s="156"/>
      <c r="S85" s="140"/>
      <c r="T85" s="140"/>
    </row>
    <row r="86" spans="1:23" x14ac:dyDescent="0.25">
      <c r="A86" s="131" t="str">
        <f>$A$1</f>
        <v>INDICADORES DE HOSPITALIZACION</v>
      </c>
      <c r="B86" s="154"/>
      <c r="C86" s="117"/>
      <c r="D86" s="118"/>
      <c r="E86" s="153"/>
      <c r="F86" s="153"/>
      <c r="G86" s="153"/>
      <c r="H86" s="153"/>
      <c r="I86" s="153"/>
      <c r="J86" s="153"/>
      <c r="K86" s="154"/>
      <c r="L86" s="155"/>
      <c r="M86" s="153"/>
      <c r="N86" s="156"/>
      <c r="O86" s="153"/>
      <c r="P86" s="153"/>
      <c r="Q86" s="153"/>
      <c r="R86" s="156"/>
      <c r="S86" s="140"/>
      <c r="T86" s="140"/>
    </row>
    <row r="87" spans="1:23" ht="15.75" thickBot="1" x14ac:dyDescent="0.3">
      <c r="A87" s="70" t="s">
        <v>38</v>
      </c>
      <c r="B87" s="70"/>
      <c r="C87" s="70"/>
      <c r="D87" s="70"/>
      <c r="E87" s="70"/>
      <c r="F87" s="70"/>
      <c r="G87" s="70"/>
      <c r="H87" s="153"/>
      <c r="I87" s="153"/>
      <c r="J87" s="153"/>
      <c r="K87" s="154"/>
      <c r="L87" s="155"/>
      <c r="M87" s="153"/>
      <c r="N87" s="156"/>
      <c r="O87" s="153"/>
      <c r="P87" s="153"/>
      <c r="Q87" s="153"/>
      <c r="R87" s="156"/>
      <c r="S87" s="140"/>
      <c r="T87" s="140"/>
    </row>
    <row r="88" spans="1:23" ht="54.75" thickBot="1" x14ac:dyDescent="0.3">
      <c r="A88" s="11" t="s">
        <v>1</v>
      </c>
      <c r="B88" s="12" t="s">
        <v>2</v>
      </c>
      <c r="C88" s="137" t="s">
        <v>3</v>
      </c>
      <c r="D88" s="137" t="s">
        <v>4</v>
      </c>
      <c r="E88" s="15" t="s">
        <v>5</v>
      </c>
      <c r="F88" s="15" t="s">
        <v>6</v>
      </c>
      <c r="G88" s="15" t="s">
        <v>7</v>
      </c>
      <c r="H88" s="15" t="s">
        <v>19</v>
      </c>
      <c r="I88" s="15" t="s">
        <v>31</v>
      </c>
      <c r="J88" s="14" t="s">
        <v>9</v>
      </c>
      <c r="K88" s="14" t="s">
        <v>24</v>
      </c>
      <c r="L88" s="77" t="s">
        <v>22</v>
      </c>
      <c r="M88" s="16" t="s">
        <v>11</v>
      </c>
      <c r="N88" s="17" t="s">
        <v>12</v>
      </c>
      <c r="O88" s="16" t="s">
        <v>13</v>
      </c>
      <c r="P88" s="16" t="s">
        <v>23</v>
      </c>
      <c r="Q88" s="16" t="s">
        <v>47</v>
      </c>
      <c r="R88" s="17" t="s">
        <v>15</v>
      </c>
      <c r="S88" s="16" t="s">
        <v>16</v>
      </c>
      <c r="T88" s="17" t="s">
        <v>17</v>
      </c>
    </row>
    <row r="89" spans="1:23" ht="15.75" thickBot="1" x14ac:dyDescent="0.3">
      <c r="A89" s="351" t="s">
        <v>98</v>
      </c>
      <c r="B89" s="349">
        <v>31</v>
      </c>
      <c r="C89" s="273">
        <v>0</v>
      </c>
      <c r="D89" s="273">
        <v>0</v>
      </c>
      <c r="E89" s="273">
        <v>3</v>
      </c>
      <c r="F89" s="273">
        <v>77</v>
      </c>
      <c r="G89" s="273">
        <v>93</v>
      </c>
      <c r="H89" s="273">
        <v>4</v>
      </c>
      <c r="I89" s="273">
        <v>0</v>
      </c>
      <c r="J89" s="273">
        <v>0</v>
      </c>
      <c r="K89" s="273">
        <v>4</v>
      </c>
      <c r="L89" s="273">
        <v>1</v>
      </c>
      <c r="M89" s="275">
        <v>0.82795698924731187</v>
      </c>
      <c r="N89" s="274">
        <v>0.12903225806451613</v>
      </c>
      <c r="O89" s="274">
        <v>4</v>
      </c>
      <c r="P89" s="274">
        <v>1.3</v>
      </c>
      <c r="Q89" s="275">
        <v>0</v>
      </c>
      <c r="R89" s="274">
        <v>0.1</v>
      </c>
      <c r="S89" s="273">
        <v>0</v>
      </c>
      <c r="T89" s="275">
        <v>0</v>
      </c>
    </row>
    <row r="90" spans="1:23" ht="15.75" thickBot="1" x14ac:dyDescent="0.3">
      <c r="A90" s="351" t="s">
        <v>99</v>
      </c>
      <c r="B90" s="349">
        <v>28</v>
      </c>
      <c r="C90" s="273">
        <v>0</v>
      </c>
      <c r="D90" s="273">
        <v>0</v>
      </c>
      <c r="E90" s="273">
        <v>3</v>
      </c>
      <c r="F90" s="273">
        <v>52</v>
      </c>
      <c r="G90" s="273">
        <v>84</v>
      </c>
      <c r="H90" s="273">
        <v>6</v>
      </c>
      <c r="I90" s="273">
        <v>1</v>
      </c>
      <c r="J90" s="273">
        <v>0</v>
      </c>
      <c r="K90" s="273">
        <v>6</v>
      </c>
      <c r="L90" s="273">
        <v>4</v>
      </c>
      <c r="M90" s="275">
        <v>0.61904761904761907</v>
      </c>
      <c r="N90" s="274">
        <v>0.21428571428571427</v>
      </c>
      <c r="O90" s="274">
        <v>5.333333333333333</v>
      </c>
      <c r="P90" s="274">
        <v>2</v>
      </c>
      <c r="Q90" s="275">
        <v>0</v>
      </c>
      <c r="R90" s="274">
        <v>0.2</v>
      </c>
      <c r="S90" s="273">
        <v>1</v>
      </c>
      <c r="T90" s="275">
        <v>0.1111111111111111</v>
      </c>
    </row>
    <row r="91" spans="1:23" ht="15.75" thickBot="1" x14ac:dyDescent="0.3">
      <c r="A91" s="351" t="s">
        <v>100</v>
      </c>
      <c r="B91" s="349">
        <v>31</v>
      </c>
      <c r="C91" s="18">
        <v>0</v>
      </c>
      <c r="D91" s="18">
        <v>0</v>
      </c>
      <c r="E91" s="18">
        <v>3</v>
      </c>
      <c r="F91" s="18">
        <v>65</v>
      </c>
      <c r="G91" s="18">
        <v>93</v>
      </c>
      <c r="H91" s="18">
        <v>7</v>
      </c>
      <c r="I91" s="18">
        <v>3</v>
      </c>
      <c r="J91" s="18">
        <v>1</v>
      </c>
      <c r="K91" s="18">
        <v>8</v>
      </c>
      <c r="L91" s="18">
        <v>3</v>
      </c>
      <c r="M91" s="81">
        <v>0.69892473118279574</v>
      </c>
      <c r="N91" s="80">
        <v>0.25806451612903225</v>
      </c>
      <c r="O91" s="80">
        <v>4</v>
      </c>
      <c r="P91" s="80">
        <v>2.2999999999999998</v>
      </c>
      <c r="Q91" s="81">
        <v>0.14299999999999999</v>
      </c>
      <c r="R91" s="80">
        <v>0.2</v>
      </c>
      <c r="S91" s="18">
        <v>0</v>
      </c>
      <c r="T91" s="81">
        <v>0</v>
      </c>
      <c r="W91">
        <f>5*31</f>
        <v>155</v>
      </c>
    </row>
    <row r="92" spans="1:23" ht="15.75" thickBot="1" x14ac:dyDescent="0.3">
      <c r="A92" s="351" t="s">
        <v>101</v>
      </c>
      <c r="B92" s="353">
        <v>30</v>
      </c>
      <c r="C92" s="18">
        <v>0</v>
      </c>
      <c r="D92" s="18">
        <v>0</v>
      </c>
      <c r="E92" s="18">
        <v>3</v>
      </c>
      <c r="F92" s="18">
        <v>70</v>
      </c>
      <c r="G92" s="18">
        <v>90</v>
      </c>
      <c r="H92" s="18">
        <v>7</v>
      </c>
      <c r="I92" s="18">
        <v>1</v>
      </c>
      <c r="J92" s="18">
        <v>1</v>
      </c>
      <c r="K92" s="18">
        <v>7</v>
      </c>
      <c r="L92" s="18">
        <v>3</v>
      </c>
      <c r="M92" s="81">
        <v>0.77777777777777779</v>
      </c>
      <c r="N92" s="80">
        <v>0.23333333333333334</v>
      </c>
      <c r="O92" s="80">
        <v>2.8571428571428572</v>
      </c>
      <c r="P92" s="80">
        <v>2.2999999999999998</v>
      </c>
      <c r="Q92" s="81">
        <v>0.14299999999999999</v>
      </c>
      <c r="R92" s="80">
        <v>0.2</v>
      </c>
      <c r="S92" s="18">
        <v>1</v>
      </c>
      <c r="T92" s="81">
        <v>8.3333333333333329E-2</v>
      </c>
    </row>
    <row r="93" spans="1:23" ht="15.75" thickBot="1" x14ac:dyDescent="0.3">
      <c r="A93" s="351" t="s">
        <v>102</v>
      </c>
      <c r="B93" s="349">
        <v>31</v>
      </c>
      <c r="C93" s="18">
        <v>0</v>
      </c>
      <c r="D93" s="18">
        <v>0</v>
      </c>
      <c r="E93" s="18">
        <v>4</v>
      </c>
      <c r="F93" s="18">
        <v>107</v>
      </c>
      <c r="G93" s="18">
        <v>110</v>
      </c>
      <c r="H93" s="18">
        <v>7</v>
      </c>
      <c r="I93" s="18">
        <v>0</v>
      </c>
      <c r="J93" s="18">
        <v>0</v>
      </c>
      <c r="K93" s="18">
        <v>7</v>
      </c>
      <c r="L93" s="18">
        <v>3</v>
      </c>
      <c r="M93" s="81">
        <v>0.97272727272727277</v>
      </c>
      <c r="N93" s="80">
        <v>0.22580645161290322</v>
      </c>
      <c r="O93" s="80">
        <v>0.42857142857142855</v>
      </c>
      <c r="P93" s="80">
        <v>1.8</v>
      </c>
      <c r="Q93" s="81">
        <v>0</v>
      </c>
      <c r="R93" s="80">
        <v>0.2</v>
      </c>
      <c r="S93" s="18">
        <v>0</v>
      </c>
      <c r="T93" s="81">
        <v>0</v>
      </c>
    </row>
    <row r="94" spans="1:23" ht="15.75" thickBot="1" x14ac:dyDescent="0.3">
      <c r="A94" s="351" t="s">
        <v>103</v>
      </c>
      <c r="B94" s="349">
        <v>30</v>
      </c>
      <c r="C94" s="18">
        <v>1</v>
      </c>
      <c r="D94" s="18">
        <v>1</v>
      </c>
      <c r="E94" s="18">
        <v>3</v>
      </c>
      <c r="F94" s="18">
        <v>98</v>
      </c>
      <c r="G94" s="18">
        <v>92</v>
      </c>
      <c r="H94" s="18">
        <v>6</v>
      </c>
      <c r="I94" s="18">
        <v>0</v>
      </c>
      <c r="J94" s="18">
        <v>0</v>
      </c>
      <c r="K94" s="18">
        <v>7</v>
      </c>
      <c r="L94" s="18">
        <v>5</v>
      </c>
      <c r="M94" s="81">
        <v>1.0652173913043479</v>
      </c>
      <c r="N94" s="80">
        <v>0.23333333333333334</v>
      </c>
      <c r="O94" s="80">
        <v>-1</v>
      </c>
      <c r="P94" s="80">
        <v>2</v>
      </c>
      <c r="Q94" s="81">
        <v>0</v>
      </c>
      <c r="R94" s="80">
        <v>0.2</v>
      </c>
      <c r="S94" s="18">
        <v>2</v>
      </c>
      <c r="T94" s="81">
        <v>0.2</v>
      </c>
    </row>
    <row r="95" spans="1:23" ht="15.75" thickBot="1" x14ac:dyDescent="0.3">
      <c r="A95" s="351" t="s">
        <v>104</v>
      </c>
      <c r="B95" s="349">
        <v>31</v>
      </c>
      <c r="C95" s="18">
        <v>0</v>
      </c>
      <c r="D95" s="18">
        <v>0</v>
      </c>
      <c r="E95" s="18">
        <v>4</v>
      </c>
      <c r="F95" s="18">
        <v>113</v>
      </c>
      <c r="G95" s="18">
        <v>113</v>
      </c>
      <c r="H95" s="18">
        <v>9</v>
      </c>
      <c r="I95" s="18">
        <v>1</v>
      </c>
      <c r="J95" s="18">
        <v>0</v>
      </c>
      <c r="K95" s="18">
        <v>8</v>
      </c>
      <c r="L95" s="18">
        <v>1</v>
      </c>
      <c r="M95" s="81">
        <v>1</v>
      </c>
      <c r="N95" s="80">
        <v>0.25806451612903225</v>
      </c>
      <c r="O95" s="80">
        <v>0</v>
      </c>
      <c r="P95" s="80">
        <v>2.2999999999999998</v>
      </c>
      <c r="Q95" s="81">
        <v>0</v>
      </c>
      <c r="R95" s="80">
        <v>0.3</v>
      </c>
      <c r="S95" s="18">
        <v>3</v>
      </c>
      <c r="T95" s="81">
        <v>0.375</v>
      </c>
    </row>
    <row r="96" spans="1:23" ht="15.75" thickBot="1" x14ac:dyDescent="0.3">
      <c r="A96" s="351" t="s">
        <v>105</v>
      </c>
      <c r="B96" s="349">
        <v>31</v>
      </c>
      <c r="C96" s="18">
        <v>0</v>
      </c>
      <c r="D96" s="18">
        <v>0</v>
      </c>
      <c r="E96" s="18">
        <v>4</v>
      </c>
      <c r="F96" s="18">
        <v>86</v>
      </c>
      <c r="G96" s="18">
        <v>118</v>
      </c>
      <c r="H96" s="18">
        <v>8</v>
      </c>
      <c r="I96" s="18">
        <v>3</v>
      </c>
      <c r="J96" s="18">
        <v>1</v>
      </c>
      <c r="K96" s="18">
        <v>8</v>
      </c>
      <c r="L96" s="18">
        <v>4</v>
      </c>
      <c r="M96" s="81">
        <v>0.72881355932203384</v>
      </c>
      <c r="N96" s="80">
        <v>0.25806451612903225</v>
      </c>
      <c r="O96" s="80">
        <v>4</v>
      </c>
      <c r="P96" s="80">
        <v>2</v>
      </c>
      <c r="Q96" s="81">
        <v>0.125</v>
      </c>
      <c r="R96" s="80">
        <v>0.3</v>
      </c>
      <c r="S96" s="18">
        <v>0</v>
      </c>
      <c r="T96" s="81">
        <v>0</v>
      </c>
    </row>
    <row r="97" spans="1:20" ht="15.75" thickBot="1" x14ac:dyDescent="0.3">
      <c r="A97" s="351" t="s">
        <v>106</v>
      </c>
      <c r="B97" s="349">
        <v>30</v>
      </c>
      <c r="C97" s="18">
        <v>0</v>
      </c>
      <c r="D97" s="18">
        <v>0</v>
      </c>
      <c r="E97" s="18">
        <v>3</v>
      </c>
      <c r="F97" s="18">
        <v>84</v>
      </c>
      <c r="G97" s="18">
        <v>95</v>
      </c>
      <c r="H97" s="18">
        <v>12</v>
      </c>
      <c r="I97" s="18">
        <v>2</v>
      </c>
      <c r="J97" s="18">
        <v>0</v>
      </c>
      <c r="K97" s="18">
        <v>11</v>
      </c>
      <c r="L97" s="18">
        <v>4</v>
      </c>
      <c r="M97" s="81">
        <v>0.88421052631578945</v>
      </c>
      <c r="N97" s="80">
        <v>0.36666666666666664</v>
      </c>
      <c r="O97" s="80">
        <v>0.91666666666666663</v>
      </c>
      <c r="P97" s="80">
        <v>4</v>
      </c>
      <c r="Q97" s="81">
        <v>0</v>
      </c>
      <c r="R97" s="80">
        <v>0.4</v>
      </c>
      <c r="S97" s="18">
        <v>1</v>
      </c>
      <c r="T97" s="81">
        <v>0.16666666666666666</v>
      </c>
    </row>
    <row r="98" spans="1:20" ht="15.75" thickBot="1" x14ac:dyDescent="0.3">
      <c r="A98" s="351" t="s">
        <v>107</v>
      </c>
      <c r="B98" s="349">
        <v>31</v>
      </c>
      <c r="C98" s="18">
        <v>0</v>
      </c>
      <c r="D98" s="18">
        <v>0</v>
      </c>
      <c r="E98" s="18">
        <v>3</v>
      </c>
      <c r="F98" s="18">
        <v>87</v>
      </c>
      <c r="G98" s="18">
        <v>96</v>
      </c>
      <c r="H98" s="18">
        <v>7</v>
      </c>
      <c r="I98" s="18">
        <v>0</v>
      </c>
      <c r="J98" s="18">
        <v>0</v>
      </c>
      <c r="K98" s="18">
        <v>9</v>
      </c>
      <c r="L98" s="18">
        <v>4</v>
      </c>
      <c r="M98" s="81">
        <v>0.90625</v>
      </c>
      <c r="N98" s="80">
        <v>0.29032258064516131</v>
      </c>
      <c r="O98" s="80">
        <v>1.2857142857142858</v>
      </c>
      <c r="P98" s="80">
        <v>2.2999999999999998</v>
      </c>
      <c r="Q98" s="81">
        <v>0</v>
      </c>
      <c r="R98" s="80">
        <v>0.2</v>
      </c>
      <c r="S98" s="18"/>
      <c r="T98" s="81">
        <v>0</v>
      </c>
    </row>
    <row r="99" spans="1:20" ht="15.75" thickBot="1" x14ac:dyDescent="0.3">
      <c r="A99" s="351" t="s">
        <v>108</v>
      </c>
      <c r="B99" s="349">
        <v>30</v>
      </c>
      <c r="C99" s="18">
        <v>0</v>
      </c>
      <c r="D99" s="18">
        <v>0</v>
      </c>
      <c r="E99" s="18"/>
      <c r="F99" s="18"/>
      <c r="G99" s="18"/>
      <c r="H99" s="18"/>
      <c r="I99" s="18"/>
      <c r="J99" s="18"/>
      <c r="K99" s="18"/>
      <c r="L99" s="18">
        <v>0</v>
      </c>
      <c r="M99" s="81"/>
      <c r="N99" s="80"/>
      <c r="O99" s="80"/>
      <c r="P99" s="80"/>
      <c r="Q99" s="81"/>
      <c r="R99" s="80"/>
      <c r="S99" s="18"/>
      <c r="T99" s="81"/>
    </row>
    <row r="100" spans="1:20" ht="15.75" thickBot="1" x14ac:dyDescent="0.3">
      <c r="A100" s="351" t="s">
        <v>109</v>
      </c>
      <c r="B100" s="355">
        <v>31</v>
      </c>
      <c r="C100" s="18">
        <v>0</v>
      </c>
      <c r="D100" s="18">
        <v>0</v>
      </c>
      <c r="E100" s="18"/>
      <c r="F100" s="18"/>
      <c r="G100" s="18"/>
      <c r="H100" s="18"/>
      <c r="I100" s="18"/>
      <c r="J100" s="18"/>
      <c r="K100" s="18"/>
      <c r="L100" s="18">
        <v>0</v>
      </c>
      <c r="M100" s="81"/>
      <c r="N100" s="80"/>
      <c r="O100" s="80"/>
      <c r="P100" s="80"/>
      <c r="Q100" s="81"/>
      <c r="R100" s="80"/>
      <c r="S100" s="18"/>
      <c r="T100" s="81"/>
    </row>
    <row r="101" spans="1:20" ht="15.75" thickBot="1" x14ac:dyDescent="0.3">
      <c r="A101" s="335" t="s">
        <v>114</v>
      </c>
      <c r="B101" s="336">
        <f>SUM(B89:B100)</f>
        <v>365</v>
      </c>
      <c r="C101" s="157">
        <v>1</v>
      </c>
      <c r="D101" s="158">
        <v>365</v>
      </c>
      <c r="E101" s="157">
        <v>3.3</v>
      </c>
      <c r="F101" s="157">
        <v>839</v>
      </c>
      <c r="G101" s="157">
        <v>984</v>
      </c>
      <c r="H101" s="157">
        <v>73</v>
      </c>
      <c r="I101" s="157">
        <v>11</v>
      </c>
      <c r="J101" s="157">
        <v>3</v>
      </c>
      <c r="K101" s="157">
        <v>75</v>
      </c>
      <c r="L101" s="157">
        <v>32</v>
      </c>
      <c r="M101" s="158">
        <v>0.85299999999999998</v>
      </c>
      <c r="N101" s="159">
        <v>0.2</v>
      </c>
      <c r="O101" s="159">
        <v>2</v>
      </c>
      <c r="P101" s="159">
        <v>2.2000000000000002</v>
      </c>
      <c r="Q101" s="158">
        <v>4.1000000000000002E-2</v>
      </c>
      <c r="R101" s="159">
        <v>0.2</v>
      </c>
      <c r="S101" s="157">
        <v>8</v>
      </c>
      <c r="T101" s="160">
        <v>9.8765432098765427E-2</v>
      </c>
    </row>
    <row r="102" spans="1:20" ht="15.75" thickBot="1" x14ac:dyDescent="0.3">
      <c r="A102" s="335" t="s">
        <v>110</v>
      </c>
      <c r="B102" s="336">
        <f>SUM(B89:B91)</f>
        <v>90</v>
      </c>
      <c r="C102" s="157">
        <v>0</v>
      </c>
      <c r="D102" s="158" t="e">
        <v>#DIV/0!</v>
      </c>
      <c r="E102" s="157">
        <v>3</v>
      </c>
      <c r="F102" s="157">
        <v>194</v>
      </c>
      <c r="G102" s="157">
        <v>270</v>
      </c>
      <c r="H102" s="157">
        <v>17</v>
      </c>
      <c r="I102" s="157">
        <v>4</v>
      </c>
      <c r="J102" s="157">
        <v>1</v>
      </c>
      <c r="K102" s="157">
        <v>18</v>
      </c>
      <c r="L102" s="157">
        <v>8</v>
      </c>
      <c r="M102" s="158">
        <v>0.71899999999999997</v>
      </c>
      <c r="N102" s="159">
        <v>0.2</v>
      </c>
      <c r="O102" s="159">
        <v>4.5</v>
      </c>
      <c r="P102" s="159">
        <v>1.9</v>
      </c>
      <c r="Q102" s="158">
        <v>5.8999999999999997E-2</v>
      </c>
      <c r="R102" s="159">
        <v>0.2</v>
      </c>
      <c r="S102" s="157">
        <v>1</v>
      </c>
      <c r="T102" s="160">
        <v>4.7619047619047616E-2</v>
      </c>
    </row>
    <row r="103" spans="1:20" ht="15.75" thickBot="1" x14ac:dyDescent="0.3">
      <c r="A103" s="335" t="s">
        <v>111</v>
      </c>
      <c r="B103" s="336">
        <v>91</v>
      </c>
      <c r="C103" s="157">
        <v>1</v>
      </c>
      <c r="D103" s="158">
        <v>91</v>
      </c>
      <c r="E103" s="157">
        <v>3.3333333333333335</v>
      </c>
      <c r="F103" s="157">
        <v>275</v>
      </c>
      <c r="G103" s="157">
        <v>292</v>
      </c>
      <c r="H103" s="157">
        <v>20</v>
      </c>
      <c r="I103" s="157">
        <v>1</v>
      </c>
      <c r="J103" s="157">
        <v>1</v>
      </c>
      <c r="K103" s="157">
        <v>21</v>
      </c>
      <c r="L103" s="157">
        <v>11</v>
      </c>
      <c r="M103" s="158">
        <v>0.94199999999999995</v>
      </c>
      <c r="N103" s="159">
        <v>0.2</v>
      </c>
      <c r="O103" s="159">
        <v>0.9</v>
      </c>
      <c r="P103" s="159">
        <v>2</v>
      </c>
      <c r="Q103" s="158">
        <v>0.05</v>
      </c>
      <c r="R103" s="159">
        <v>0.2</v>
      </c>
      <c r="S103" s="157">
        <v>3</v>
      </c>
      <c r="T103" s="160">
        <v>9.0909090909090912E-2</v>
      </c>
    </row>
    <row r="104" spans="1:20" ht="15.75" thickBot="1" x14ac:dyDescent="0.3">
      <c r="A104" s="335" t="s">
        <v>112</v>
      </c>
      <c r="B104" s="336">
        <v>92</v>
      </c>
      <c r="C104" s="157">
        <v>0</v>
      </c>
      <c r="D104" s="158" t="e">
        <v>#DIV/0!</v>
      </c>
      <c r="E104" s="157">
        <v>3.6666666666666665</v>
      </c>
      <c r="F104" s="157">
        <v>283</v>
      </c>
      <c r="G104" s="157">
        <v>326</v>
      </c>
      <c r="H104" s="157">
        <v>29</v>
      </c>
      <c r="I104" s="157">
        <v>6</v>
      </c>
      <c r="J104" s="157">
        <v>1</v>
      </c>
      <c r="K104" s="157">
        <v>27</v>
      </c>
      <c r="L104" s="157">
        <v>9</v>
      </c>
      <c r="M104" s="158">
        <v>0.86799999999999999</v>
      </c>
      <c r="N104" s="159">
        <v>0.3</v>
      </c>
      <c r="O104" s="159">
        <v>1.5</v>
      </c>
      <c r="P104" s="159">
        <v>2.6</v>
      </c>
      <c r="Q104" s="158">
        <v>3.4000000000000002E-2</v>
      </c>
      <c r="R104" s="159">
        <v>0.3</v>
      </c>
      <c r="S104" s="157">
        <v>4</v>
      </c>
      <c r="T104" s="160">
        <v>0.21052631578947367</v>
      </c>
    </row>
    <row r="105" spans="1:20" ht="15.75" thickBot="1" x14ac:dyDescent="0.3">
      <c r="A105" s="335" t="s">
        <v>113</v>
      </c>
      <c r="B105" s="336">
        <v>92</v>
      </c>
      <c r="C105" s="157">
        <v>0</v>
      </c>
      <c r="D105" s="158" t="e">
        <v>#DIV/0!</v>
      </c>
      <c r="E105" s="157">
        <v>3</v>
      </c>
      <c r="F105" s="157">
        <v>87</v>
      </c>
      <c r="G105" s="157">
        <v>96</v>
      </c>
      <c r="H105" s="157">
        <v>7</v>
      </c>
      <c r="I105" s="157">
        <v>0</v>
      </c>
      <c r="J105" s="157">
        <v>0</v>
      </c>
      <c r="K105" s="157">
        <v>9</v>
      </c>
      <c r="L105" s="157">
        <v>4</v>
      </c>
      <c r="M105" s="158">
        <v>0.90600000000000003</v>
      </c>
      <c r="N105" s="159">
        <v>0.1</v>
      </c>
      <c r="O105" s="159">
        <v>1.3</v>
      </c>
      <c r="P105" s="159">
        <v>2.2999999999999998</v>
      </c>
      <c r="Q105" s="158">
        <v>0</v>
      </c>
      <c r="R105" s="159">
        <v>0.1</v>
      </c>
      <c r="S105" s="157">
        <v>0</v>
      </c>
      <c r="T105" s="160">
        <v>0</v>
      </c>
    </row>
    <row r="106" spans="1:20" ht="23.25" customHeight="1" x14ac:dyDescent="0.25">
      <c r="A106" s="401" t="s">
        <v>72</v>
      </c>
      <c r="B106" s="402"/>
      <c r="C106" s="402"/>
      <c r="D106" s="402"/>
      <c r="E106" s="402"/>
      <c r="F106" s="402"/>
    </row>
  </sheetData>
  <mergeCells count="1">
    <mergeCell ref="A106:F106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zoomScale="115" zoomScaleNormal="115" workbookViewId="0">
      <selection activeCell="G83" sqref="G83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31" t="str">
        <f ca="1">$A$1</f>
        <v xml:space="preserve"> INDICADORES  DE HOSPITALIZACIÓN</v>
      </c>
      <c r="B1" s="1"/>
      <c r="C1" s="6"/>
      <c r="D1" s="7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5"/>
      <c r="S1" s="140"/>
      <c r="T1" s="140"/>
    </row>
    <row r="2" spans="1:20" x14ac:dyDescent="0.25">
      <c r="A2" s="1" t="s">
        <v>39</v>
      </c>
      <c r="B2" s="1"/>
      <c r="C2" s="6"/>
      <c r="D2" s="7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5"/>
      <c r="S2" s="140"/>
      <c r="T2" s="140"/>
    </row>
    <row r="3" spans="1:20" ht="15.75" thickBot="1" x14ac:dyDescent="0.3">
      <c r="A3" s="350" t="s">
        <v>119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4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76">
        <v>2</v>
      </c>
      <c r="D5" s="276">
        <v>15.5</v>
      </c>
      <c r="E5" s="276">
        <v>36</v>
      </c>
      <c r="F5" s="276">
        <v>875</v>
      </c>
      <c r="G5" s="276">
        <v>1147</v>
      </c>
      <c r="H5" s="276">
        <v>358</v>
      </c>
      <c r="I5" s="276">
        <v>278</v>
      </c>
      <c r="J5" s="276" t="s">
        <v>48</v>
      </c>
      <c r="K5" s="276">
        <v>349</v>
      </c>
      <c r="L5" s="283">
        <v>212</v>
      </c>
      <c r="M5" s="277">
        <v>0.76300000000000001</v>
      </c>
      <c r="N5" s="278">
        <v>11.3</v>
      </c>
      <c r="O5" s="278">
        <v>0.8</v>
      </c>
      <c r="P5" s="278">
        <v>9.9</v>
      </c>
      <c r="Q5" s="277" t="e">
        <v>#VALUE!</v>
      </c>
      <c r="R5" s="278">
        <v>11.5</v>
      </c>
      <c r="S5" s="280">
        <v>0</v>
      </c>
      <c r="T5" s="282">
        <v>0</v>
      </c>
    </row>
    <row r="6" spans="1:20" ht="15.75" thickBot="1" x14ac:dyDescent="0.3">
      <c r="A6" s="351" t="s">
        <v>99</v>
      </c>
      <c r="B6" s="349">
        <v>28</v>
      </c>
      <c r="C6" s="279"/>
      <c r="D6" s="281"/>
      <c r="E6" s="276">
        <v>40</v>
      </c>
      <c r="F6" s="276">
        <v>769</v>
      </c>
      <c r="G6" s="276">
        <v>1141</v>
      </c>
      <c r="H6" s="276">
        <v>269</v>
      </c>
      <c r="I6" s="276">
        <v>228</v>
      </c>
      <c r="J6" s="276" t="s">
        <v>48</v>
      </c>
      <c r="K6" s="276">
        <v>268</v>
      </c>
      <c r="L6" s="283">
        <v>197</v>
      </c>
      <c r="M6" s="277">
        <v>0.67400000000000004</v>
      </c>
      <c r="N6" s="278">
        <v>9.6</v>
      </c>
      <c r="O6" s="278">
        <v>1.4</v>
      </c>
      <c r="P6" s="278">
        <v>6.7</v>
      </c>
      <c r="Q6" s="277" t="e">
        <v>#VALUE!</v>
      </c>
      <c r="R6" s="278">
        <v>9.6</v>
      </c>
      <c r="S6" s="280">
        <v>0</v>
      </c>
      <c r="T6" s="282" t="e">
        <v>#VALUE!</v>
      </c>
    </row>
    <row r="7" spans="1:20" ht="15.75" thickBot="1" x14ac:dyDescent="0.3">
      <c r="A7" s="351" t="s">
        <v>100</v>
      </c>
      <c r="B7" s="349">
        <v>31</v>
      </c>
      <c r="C7" s="24"/>
      <c r="D7" s="87"/>
      <c r="E7" s="18">
        <v>49</v>
      </c>
      <c r="F7" s="18">
        <v>931</v>
      </c>
      <c r="G7" s="18">
        <v>1518</v>
      </c>
      <c r="H7" s="18">
        <v>340</v>
      </c>
      <c r="I7" s="18">
        <v>268</v>
      </c>
      <c r="J7" s="18" t="s">
        <v>48</v>
      </c>
      <c r="K7" s="18">
        <v>348</v>
      </c>
      <c r="L7" s="85">
        <v>243</v>
      </c>
      <c r="M7" s="21">
        <v>0.61299999999999999</v>
      </c>
      <c r="N7" s="22">
        <v>11.2</v>
      </c>
      <c r="O7" s="22">
        <v>1.7</v>
      </c>
      <c r="P7" s="22">
        <v>6.9</v>
      </c>
      <c r="Q7" s="21" t="e">
        <v>#VALUE!</v>
      </c>
      <c r="R7" s="22">
        <v>11</v>
      </c>
      <c r="S7" s="26">
        <v>0</v>
      </c>
      <c r="T7" s="81" t="e">
        <v>#VALUE!</v>
      </c>
    </row>
    <row r="8" spans="1:20" ht="15.75" thickBot="1" x14ac:dyDescent="0.3">
      <c r="A8" s="351" t="s">
        <v>101</v>
      </c>
      <c r="B8" s="353">
        <v>30</v>
      </c>
      <c r="C8" s="24"/>
      <c r="D8" s="82"/>
      <c r="E8" s="18">
        <v>50</v>
      </c>
      <c r="F8" s="18">
        <v>1043</v>
      </c>
      <c r="G8" s="18">
        <v>1499</v>
      </c>
      <c r="H8" s="18">
        <v>337</v>
      </c>
      <c r="I8" s="18">
        <v>271</v>
      </c>
      <c r="J8" s="18" t="s">
        <v>48</v>
      </c>
      <c r="K8" s="18">
        <v>347</v>
      </c>
      <c r="L8" s="85">
        <v>270</v>
      </c>
      <c r="M8" s="21">
        <v>0.69599999999999995</v>
      </c>
      <c r="N8" s="22">
        <v>11.6</v>
      </c>
      <c r="O8" s="22">
        <v>1.4</v>
      </c>
      <c r="P8" s="22">
        <v>6.7</v>
      </c>
      <c r="Q8" s="21" t="e">
        <v>#VALUE!</v>
      </c>
      <c r="R8" s="22">
        <v>11.2</v>
      </c>
      <c r="S8" s="26">
        <v>0</v>
      </c>
      <c r="T8" s="81" t="e">
        <v>#VALUE!</v>
      </c>
    </row>
    <row r="9" spans="1:20" ht="15.75" thickBot="1" x14ac:dyDescent="0.3">
      <c r="A9" s="351" t="s">
        <v>102</v>
      </c>
      <c r="B9" s="349">
        <v>31</v>
      </c>
      <c r="C9" s="24"/>
      <c r="D9" s="82"/>
      <c r="E9" s="18">
        <v>50</v>
      </c>
      <c r="F9" s="18">
        <v>1183</v>
      </c>
      <c r="G9" s="18">
        <v>1546</v>
      </c>
      <c r="H9" s="18">
        <v>341</v>
      </c>
      <c r="I9" s="18">
        <v>287</v>
      </c>
      <c r="J9" s="18" t="s">
        <v>48</v>
      </c>
      <c r="K9" s="18">
        <v>347</v>
      </c>
      <c r="L9" s="85">
        <v>284</v>
      </c>
      <c r="M9" s="21">
        <v>0.76500000000000001</v>
      </c>
      <c r="N9" s="22">
        <v>11.2</v>
      </c>
      <c r="O9" s="22">
        <v>1.1000000000000001</v>
      </c>
      <c r="P9" s="22">
        <v>6.8</v>
      </c>
      <c r="Q9" s="21" t="e">
        <v>#VALUE!</v>
      </c>
      <c r="R9" s="22">
        <v>11</v>
      </c>
      <c r="S9" s="26"/>
      <c r="T9" s="81" t="e">
        <v>#VALUE!</v>
      </c>
    </row>
    <row r="10" spans="1:20" ht="15.75" thickBot="1" x14ac:dyDescent="0.3">
      <c r="A10" s="351" t="s">
        <v>103</v>
      </c>
      <c r="B10" s="349">
        <v>30</v>
      </c>
      <c r="C10" s="24"/>
      <c r="D10" s="82"/>
      <c r="E10" s="18">
        <v>50</v>
      </c>
      <c r="F10" s="18">
        <v>1389</v>
      </c>
      <c r="G10" s="18">
        <v>1500</v>
      </c>
      <c r="H10" s="18">
        <v>406</v>
      </c>
      <c r="I10" s="18">
        <v>338</v>
      </c>
      <c r="J10" s="18" t="s">
        <v>48</v>
      </c>
      <c r="K10" s="18">
        <v>422</v>
      </c>
      <c r="L10" s="85">
        <v>313</v>
      </c>
      <c r="M10" s="21">
        <v>0.92600000000000005</v>
      </c>
      <c r="N10" s="22">
        <v>14.1</v>
      </c>
      <c r="O10" s="22">
        <v>0.3</v>
      </c>
      <c r="P10" s="22">
        <v>8.1</v>
      </c>
      <c r="Q10" s="21" t="e">
        <v>#VALUE!</v>
      </c>
      <c r="R10" s="22">
        <v>13.5</v>
      </c>
      <c r="S10" s="26"/>
      <c r="T10" s="81" t="e">
        <v>#VALUE!</v>
      </c>
    </row>
    <row r="11" spans="1:20" ht="15.75" thickBot="1" x14ac:dyDescent="0.3">
      <c r="A11" s="351" t="s">
        <v>104</v>
      </c>
      <c r="B11" s="349">
        <v>31</v>
      </c>
      <c r="C11" s="24"/>
      <c r="D11" s="82"/>
      <c r="E11" s="18">
        <v>50</v>
      </c>
      <c r="F11" s="18">
        <v>1340</v>
      </c>
      <c r="G11" s="18">
        <v>1548</v>
      </c>
      <c r="H11" s="18">
        <v>519</v>
      </c>
      <c r="I11" s="18">
        <v>390</v>
      </c>
      <c r="J11" s="18" t="s">
        <v>48</v>
      </c>
      <c r="K11" s="18">
        <v>516</v>
      </c>
      <c r="L11" s="85">
        <v>291</v>
      </c>
      <c r="M11" s="21">
        <v>0.86599999999999999</v>
      </c>
      <c r="N11" s="22">
        <v>16.600000000000001</v>
      </c>
      <c r="O11" s="22">
        <v>0.4</v>
      </c>
      <c r="P11" s="22">
        <v>10.4</v>
      </c>
      <c r="Q11" s="21" t="e">
        <v>#VALUE!</v>
      </c>
      <c r="R11" s="22">
        <v>16.7</v>
      </c>
      <c r="S11" s="26"/>
      <c r="T11" s="81" t="e">
        <v>#VALUE!</v>
      </c>
    </row>
    <row r="12" spans="1:20" ht="15.75" thickBot="1" x14ac:dyDescent="0.3">
      <c r="A12" s="351" t="s">
        <v>105</v>
      </c>
      <c r="B12" s="349">
        <v>31</v>
      </c>
      <c r="C12" s="24"/>
      <c r="D12" s="82"/>
      <c r="E12" s="18">
        <v>50</v>
      </c>
      <c r="F12" s="18">
        <v>1549</v>
      </c>
      <c r="G12" s="18">
        <v>1543</v>
      </c>
      <c r="H12" s="18">
        <v>477</v>
      </c>
      <c r="I12" s="18">
        <v>373</v>
      </c>
      <c r="J12" s="18" t="s">
        <v>48</v>
      </c>
      <c r="K12" s="18">
        <v>484</v>
      </c>
      <c r="L12" s="85">
        <v>325</v>
      </c>
      <c r="M12" s="21">
        <v>1.004</v>
      </c>
      <c r="N12" s="22">
        <v>15.6</v>
      </c>
      <c r="O12" s="22">
        <v>0</v>
      </c>
      <c r="P12" s="22">
        <v>9.5</v>
      </c>
      <c r="Q12" s="21" t="e">
        <v>#VALUE!</v>
      </c>
      <c r="R12" s="22">
        <v>15.4</v>
      </c>
      <c r="S12" s="26"/>
      <c r="T12" s="81" t="e">
        <v>#VALUE!</v>
      </c>
    </row>
    <row r="13" spans="1:20" ht="15.75" thickBot="1" x14ac:dyDescent="0.3">
      <c r="A13" s="351" t="s">
        <v>106</v>
      </c>
      <c r="B13" s="349">
        <v>30</v>
      </c>
      <c r="C13" s="24"/>
      <c r="D13" s="82"/>
      <c r="E13" s="18">
        <v>50</v>
      </c>
      <c r="F13" s="18">
        <v>1225</v>
      </c>
      <c r="G13" s="18">
        <v>1500</v>
      </c>
      <c r="H13" s="18">
        <v>525</v>
      </c>
      <c r="I13" s="18">
        <v>374</v>
      </c>
      <c r="J13" s="18" t="s">
        <v>48</v>
      </c>
      <c r="K13" s="18">
        <v>469</v>
      </c>
      <c r="L13" s="85">
        <v>261</v>
      </c>
      <c r="M13" s="21">
        <v>0.81699999999999995</v>
      </c>
      <c r="N13" s="22">
        <v>15.6</v>
      </c>
      <c r="O13" s="22">
        <v>0.5</v>
      </c>
      <c r="P13" s="22">
        <v>10.5</v>
      </c>
      <c r="Q13" s="21" t="e">
        <v>#VALUE!</v>
      </c>
      <c r="R13" s="22">
        <v>17.5</v>
      </c>
      <c r="S13" s="26"/>
      <c r="T13" s="81" t="e">
        <v>#VALUE!</v>
      </c>
    </row>
    <row r="14" spans="1:20" ht="15.75" thickBot="1" x14ac:dyDescent="0.3">
      <c r="A14" s="351" t="s">
        <v>107</v>
      </c>
      <c r="B14" s="349">
        <v>31</v>
      </c>
      <c r="C14" s="24"/>
      <c r="D14" s="82"/>
      <c r="E14" s="18">
        <v>50</v>
      </c>
      <c r="F14" s="18">
        <v>1147</v>
      </c>
      <c r="G14" s="18">
        <v>1545</v>
      </c>
      <c r="H14" s="18">
        <v>477</v>
      </c>
      <c r="I14" s="18">
        <v>351</v>
      </c>
      <c r="J14" s="18" t="s">
        <v>48</v>
      </c>
      <c r="K14" s="18">
        <v>478</v>
      </c>
      <c r="L14" s="85">
        <v>270</v>
      </c>
      <c r="M14" s="21">
        <v>0.74199999999999999</v>
      </c>
      <c r="N14" s="22">
        <v>15.4</v>
      </c>
      <c r="O14" s="22">
        <v>0.8</v>
      </c>
      <c r="P14" s="22">
        <v>9.5</v>
      </c>
      <c r="Q14" s="21" t="e">
        <v>#VALUE!</v>
      </c>
      <c r="R14" s="22">
        <v>15.4</v>
      </c>
      <c r="S14" s="26"/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24"/>
      <c r="D15" s="82"/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85" t="s">
        <v>48</v>
      </c>
      <c r="M15" s="21" t="s">
        <v>48</v>
      </c>
      <c r="N15" s="22" t="s">
        <v>48</v>
      </c>
      <c r="O15" s="22" t="s">
        <v>48</v>
      </c>
      <c r="P15" s="22" t="s">
        <v>48</v>
      </c>
      <c r="Q15" s="21" t="s">
        <v>48</v>
      </c>
      <c r="R15" s="22" t="s">
        <v>48</v>
      </c>
      <c r="S15" s="26"/>
      <c r="T15" s="81" t="e">
        <v>#VALUE!</v>
      </c>
    </row>
    <row r="16" spans="1:20" ht="15.75" thickBot="1" x14ac:dyDescent="0.3">
      <c r="A16" s="351" t="s">
        <v>109</v>
      </c>
      <c r="B16" s="355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85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22" t="s">
        <v>48</v>
      </c>
      <c r="S16" s="26"/>
      <c r="T16" s="81" t="e">
        <v>#VALUE!</v>
      </c>
    </row>
    <row r="17" spans="1:20" ht="15.75" thickBot="1" x14ac:dyDescent="0.3">
      <c r="A17" s="335" t="s">
        <v>114</v>
      </c>
      <c r="B17" s="336">
        <f>SUM(B5:B16)</f>
        <v>365</v>
      </c>
      <c r="C17" s="51">
        <v>2</v>
      </c>
      <c r="D17" s="52">
        <v>182.5</v>
      </c>
      <c r="E17" s="51">
        <v>47.5</v>
      </c>
      <c r="F17" s="51">
        <v>11451</v>
      </c>
      <c r="G17" s="51">
        <v>14487</v>
      </c>
      <c r="H17" s="51">
        <v>4049</v>
      </c>
      <c r="I17" s="51">
        <v>3158</v>
      </c>
      <c r="J17" s="51" t="s">
        <v>48</v>
      </c>
      <c r="K17" s="51">
        <v>4028</v>
      </c>
      <c r="L17" s="84">
        <v>2666</v>
      </c>
      <c r="M17" s="55">
        <v>0.79</v>
      </c>
      <c r="N17" s="56">
        <v>11</v>
      </c>
      <c r="O17" s="56">
        <v>0.7</v>
      </c>
      <c r="P17" s="56">
        <v>8.5</v>
      </c>
      <c r="Q17" s="55" t="e">
        <v>#VALUE!</v>
      </c>
      <c r="R17" s="56">
        <v>11.1</v>
      </c>
      <c r="S17" s="51">
        <v>0</v>
      </c>
      <c r="T17" s="141">
        <v>0</v>
      </c>
    </row>
    <row r="18" spans="1:20" ht="15.75" thickBot="1" x14ac:dyDescent="0.3">
      <c r="A18" s="335" t="s">
        <v>110</v>
      </c>
      <c r="B18" s="336">
        <f>SUM(B5:B7)</f>
        <v>90</v>
      </c>
      <c r="C18" s="51">
        <v>2</v>
      </c>
      <c r="D18" s="52">
        <v>45</v>
      </c>
      <c r="E18" s="51">
        <v>41.666666666666664</v>
      </c>
      <c r="F18" s="51">
        <v>2575</v>
      </c>
      <c r="G18" s="51">
        <v>3806</v>
      </c>
      <c r="H18" s="51">
        <v>967</v>
      </c>
      <c r="I18" s="51">
        <v>774</v>
      </c>
      <c r="J18" s="51" t="s">
        <v>48</v>
      </c>
      <c r="K18" s="51">
        <v>965</v>
      </c>
      <c r="L18" s="84">
        <v>652</v>
      </c>
      <c r="M18" s="55">
        <v>0.67700000000000005</v>
      </c>
      <c r="N18" s="56">
        <v>10.7</v>
      </c>
      <c r="O18" s="56">
        <v>1.3</v>
      </c>
      <c r="P18" s="56">
        <v>7.7</v>
      </c>
      <c r="Q18" s="55" t="e">
        <v>#VALUE!</v>
      </c>
      <c r="R18" s="56">
        <v>10.7</v>
      </c>
      <c r="S18" s="51">
        <v>0</v>
      </c>
      <c r="T18" s="141">
        <v>0</v>
      </c>
    </row>
    <row r="19" spans="1:20" ht="15.75" thickBot="1" x14ac:dyDescent="0.3">
      <c r="A19" s="335" t="s">
        <v>111</v>
      </c>
      <c r="B19" s="336">
        <v>91</v>
      </c>
      <c r="C19" s="51">
        <v>0</v>
      </c>
      <c r="D19" s="52" t="e">
        <v>#DIV/0!</v>
      </c>
      <c r="E19" s="51">
        <v>50</v>
      </c>
      <c r="F19" s="51">
        <v>3615</v>
      </c>
      <c r="G19" s="51">
        <v>4545</v>
      </c>
      <c r="H19" s="51">
        <v>1084</v>
      </c>
      <c r="I19" s="51">
        <v>896</v>
      </c>
      <c r="J19" s="51" t="s">
        <v>48</v>
      </c>
      <c r="K19" s="51">
        <v>1116</v>
      </c>
      <c r="L19" s="84">
        <v>867</v>
      </c>
      <c r="M19" s="55">
        <v>0.79500000000000004</v>
      </c>
      <c r="N19" s="56">
        <v>12.3</v>
      </c>
      <c r="O19" s="56">
        <v>0.9</v>
      </c>
      <c r="P19" s="56">
        <v>7.2</v>
      </c>
      <c r="Q19" s="55" t="e">
        <v>#VALUE!</v>
      </c>
      <c r="R19" s="56">
        <v>11.9</v>
      </c>
      <c r="S19" s="51">
        <v>0</v>
      </c>
      <c r="T19" s="141" t="e">
        <v>#VALUE!</v>
      </c>
    </row>
    <row r="20" spans="1:20" ht="15.75" thickBot="1" x14ac:dyDescent="0.3">
      <c r="A20" s="335" t="s">
        <v>112</v>
      </c>
      <c r="B20" s="336">
        <v>92</v>
      </c>
      <c r="C20" s="51">
        <v>0</v>
      </c>
      <c r="D20" s="52" t="e">
        <v>#DIV/0!</v>
      </c>
      <c r="E20" s="51">
        <v>50</v>
      </c>
      <c r="F20" s="51">
        <v>4114</v>
      </c>
      <c r="G20" s="51">
        <v>4591</v>
      </c>
      <c r="H20" s="51">
        <v>1521</v>
      </c>
      <c r="I20" s="51">
        <v>1137</v>
      </c>
      <c r="J20" s="51" t="s">
        <v>48</v>
      </c>
      <c r="K20" s="51">
        <v>1469</v>
      </c>
      <c r="L20" s="84">
        <v>877</v>
      </c>
      <c r="M20" s="55">
        <v>0.89600000000000002</v>
      </c>
      <c r="N20" s="56">
        <v>16</v>
      </c>
      <c r="O20" s="56">
        <v>0.3</v>
      </c>
      <c r="P20" s="56">
        <v>10.1</v>
      </c>
      <c r="Q20" s="55" t="e">
        <v>#VALUE!</v>
      </c>
      <c r="R20" s="56">
        <v>16.5</v>
      </c>
      <c r="S20" s="51">
        <v>0</v>
      </c>
      <c r="T20" s="141" t="e">
        <v>#VALUE!</v>
      </c>
    </row>
    <row r="21" spans="1:20" ht="15.75" thickBot="1" x14ac:dyDescent="0.3">
      <c r="A21" s="335" t="s">
        <v>113</v>
      </c>
      <c r="B21" s="336">
        <v>92</v>
      </c>
      <c r="C21" s="51">
        <v>0</v>
      </c>
      <c r="D21" s="52" t="e">
        <v>#DIV/0!</v>
      </c>
      <c r="E21" s="51">
        <v>50</v>
      </c>
      <c r="F21" s="51">
        <v>1147</v>
      </c>
      <c r="G21" s="51">
        <v>1545</v>
      </c>
      <c r="H21" s="51">
        <v>477</v>
      </c>
      <c r="I21" s="51">
        <v>351</v>
      </c>
      <c r="J21" s="51" t="s">
        <v>48</v>
      </c>
      <c r="K21" s="51">
        <v>478</v>
      </c>
      <c r="L21" s="84">
        <v>270</v>
      </c>
      <c r="M21" s="55">
        <v>0.74199999999999999</v>
      </c>
      <c r="N21" s="56">
        <v>5.2</v>
      </c>
      <c r="O21" s="56">
        <v>0.8</v>
      </c>
      <c r="P21" s="56">
        <v>9.5</v>
      </c>
      <c r="Q21" s="55" t="e">
        <v>#VALUE!</v>
      </c>
      <c r="R21" s="56">
        <v>5.2</v>
      </c>
      <c r="S21" s="51">
        <v>0</v>
      </c>
      <c r="T21" s="14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53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40"/>
      <c r="T23" s="140"/>
    </row>
    <row r="24" spans="1:20" x14ac:dyDescent="0.25">
      <c r="A24" s="131" t="str">
        <f ca="1">$A$1</f>
        <v xml:space="preserve"> INDICADORES  DE HOSPITALIZACIÓN</v>
      </c>
      <c r="B24" s="117"/>
      <c r="C24" s="132"/>
      <c r="D24" s="133"/>
      <c r="E24" s="119"/>
      <c r="F24" s="119"/>
      <c r="G24" s="119"/>
      <c r="H24" s="119"/>
      <c r="I24" s="119"/>
      <c r="J24" s="119"/>
      <c r="K24" s="117"/>
      <c r="L24" s="120"/>
      <c r="M24" s="119"/>
      <c r="N24" s="121"/>
      <c r="O24" s="119"/>
      <c r="P24" s="119"/>
      <c r="Q24" s="130"/>
      <c r="R24" s="121"/>
      <c r="S24" s="140"/>
      <c r="T24" s="140"/>
    </row>
    <row r="25" spans="1:20" x14ac:dyDescent="0.25">
      <c r="A25" s="6" t="s">
        <v>40</v>
      </c>
      <c r="B25" s="6"/>
      <c r="C25" s="6"/>
      <c r="D25" s="7"/>
      <c r="E25" s="6"/>
      <c r="F25" s="388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0"/>
      <c r="R25" s="121"/>
      <c r="S25" s="140"/>
      <c r="T25" s="140"/>
    </row>
    <row r="26" spans="1:20" ht="15.75" thickBot="1" x14ac:dyDescent="0.3">
      <c r="A26" s="350" t="s">
        <v>119</v>
      </c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70"/>
      <c r="S26" s="140"/>
      <c r="T26" s="140"/>
    </row>
    <row r="27" spans="1:20" ht="54.75" thickBot="1" x14ac:dyDescent="0.3">
      <c r="A27" s="161" t="s">
        <v>41</v>
      </c>
      <c r="B27" s="12" t="s">
        <v>2</v>
      </c>
      <c r="C27" s="137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284">
        <v>3</v>
      </c>
      <c r="D28" s="284">
        <v>1</v>
      </c>
      <c r="E28" s="284">
        <v>16</v>
      </c>
      <c r="F28" s="284">
        <v>469</v>
      </c>
      <c r="G28" s="284">
        <v>503</v>
      </c>
      <c r="H28" s="284">
        <v>166</v>
      </c>
      <c r="I28" s="284">
        <v>147</v>
      </c>
      <c r="J28" s="284">
        <v>0</v>
      </c>
      <c r="K28" s="284">
        <v>162</v>
      </c>
      <c r="L28" s="284">
        <v>82</v>
      </c>
      <c r="M28" s="285">
        <v>0.93200000000000005</v>
      </c>
      <c r="N28" s="286">
        <v>5.225806451612903</v>
      </c>
      <c r="O28" s="286">
        <v>0.20481927710843373</v>
      </c>
      <c r="P28" s="286">
        <v>10.4</v>
      </c>
      <c r="Q28" s="287">
        <v>0</v>
      </c>
      <c r="R28" s="286">
        <v>5.4</v>
      </c>
      <c r="S28" s="284">
        <v>0</v>
      </c>
      <c r="T28" s="287">
        <v>0</v>
      </c>
    </row>
    <row r="29" spans="1:20" ht="15.75" thickBot="1" x14ac:dyDescent="0.3">
      <c r="A29" s="351" t="s">
        <v>99</v>
      </c>
      <c r="B29" s="349">
        <v>28</v>
      </c>
      <c r="C29" s="284">
        <v>7</v>
      </c>
      <c r="D29" s="284">
        <v>1</v>
      </c>
      <c r="E29" s="284">
        <v>16</v>
      </c>
      <c r="F29" s="284">
        <v>315</v>
      </c>
      <c r="G29" s="284">
        <v>461</v>
      </c>
      <c r="H29" s="284">
        <v>111</v>
      </c>
      <c r="I29" s="284">
        <v>106</v>
      </c>
      <c r="J29" s="284">
        <v>0</v>
      </c>
      <c r="K29" s="284">
        <v>108</v>
      </c>
      <c r="L29" s="284">
        <v>46</v>
      </c>
      <c r="M29" s="285">
        <v>0.68300000000000005</v>
      </c>
      <c r="N29" s="286">
        <v>3.8571428571428572</v>
      </c>
      <c r="O29" s="286">
        <v>1.3153153153153154</v>
      </c>
      <c r="P29" s="286">
        <v>6.9</v>
      </c>
      <c r="Q29" s="287">
        <v>0</v>
      </c>
      <c r="R29" s="286">
        <v>4</v>
      </c>
      <c r="S29" s="284"/>
      <c r="T29" s="287"/>
    </row>
    <row r="30" spans="1:20" ht="15.75" thickBot="1" x14ac:dyDescent="0.3">
      <c r="A30" s="351" t="s">
        <v>100</v>
      </c>
      <c r="B30" s="349">
        <v>31</v>
      </c>
      <c r="C30" s="18">
        <v>3</v>
      </c>
      <c r="D30" s="18">
        <v>1</v>
      </c>
      <c r="E30" s="18">
        <v>23</v>
      </c>
      <c r="F30" s="18">
        <v>438</v>
      </c>
      <c r="G30" s="18">
        <v>719</v>
      </c>
      <c r="H30" s="18">
        <v>168</v>
      </c>
      <c r="I30" s="18">
        <v>157</v>
      </c>
      <c r="J30" s="18">
        <v>0</v>
      </c>
      <c r="K30" s="18">
        <v>174</v>
      </c>
      <c r="L30" s="18">
        <v>82</v>
      </c>
      <c r="M30" s="21">
        <v>0.60899999999999999</v>
      </c>
      <c r="N30" s="80">
        <v>5.612903225806452</v>
      </c>
      <c r="O30" s="80">
        <v>1.6726190476190477</v>
      </c>
      <c r="P30" s="80">
        <v>7.3</v>
      </c>
      <c r="Q30" s="81">
        <v>0</v>
      </c>
      <c r="R30" s="80">
        <v>5.4</v>
      </c>
      <c r="S30" s="18"/>
      <c r="T30" s="81"/>
    </row>
    <row r="31" spans="1:20" ht="15.75" thickBot="1" x14ac:dyDescent="0.3">
      <c r="A31" s="351" t="s">
        <v>101</v>
      </c>
      <c r="B31" s="353">
        <v>30</v>
      </c>
      <c r="C31" s="18">
        <v>6</v>
      </c>
      <c r="D31" s="18">
        <v>1</v>
      </c>
      <c r="E31" s="18">
        <v>24</v>
      </c>
      <c r="F31" s="18">
        <v>560</v>
      </c>
      <c r="G31" s="18">
        <v>719</v>
      </c>
      <c r="H31" s="18">
        <v>144</v>
      </c>
      <c r="I31" s="18">
        <v>142</v>
      </c>
      <c r="J31" s="18">
        <v>0</v>
      </c>
      <c r="K31" s="18">
        <v>151</v>
      </c>
      <c r="L31" s="18">
        <v>79</v>
      </c>
      <c r="M31" s="21">
        <v>0.77900000000000003</v>
      </c>
      <c r="N31" s="80">
        <v>5.0333333333333332</v>
      </c>
      <c r="O31" s="80">
        <v>1.1041666666666667</v>
      </c>
      <c r="P31" s="80">
        <v>6</v>
      </c>
      <c r="Q31" s="81">
        <v>0</v>
      </c>
      <c r="R31" s="80">
        <v>4.8</v>
      </c>
      <c r="S31" s="18"/>
      <c r="T31" s="81"/>
    </row>
    <row r="32" spans="1:20" ht="15.75" thickBot="1" x14ac:dyDescent="0.3">
      <c r="A32" s="351" t="s">
        <v>102</v>
      </c>
      <c r="B32" s="349">
        <v>31</v>
      </c>
      <c r="C32" s="18">
        <v>4</v>
      </c>
      <c r="D32" s="18">
        <v>2</v>
      </c>
      <c r="E32" s="18">
        <v>24</v>
      </c>
      <c r="F32" s="18">
        <v>580</v>
      </c>
      <c r="G32" s="18">
        <v>740</v>
      </c>
      <c r="H32" s="18">
        <v>153</v>
      </c>
      <c r="I32" s="18">
        <v>146</v>
      </c>
      <c r="J32" s="18">
        <v>0</v>
      </c>
      <c r="K32" s="18">
        <v>150</v>
      </c>
      <c r="L32" s="18">
        <v>92</v>
      </c>
      <c r="M32" s="21">
        <v>0.78400000000000003</v>
      </c>
      <c r="N32" s="80">
        <v>4.838709677419355</v>
      </c>
      <c r="O32" s="80">
        <v>1.0457516339869282</v>
      </c>
      <c r="P32" s="80">
        <v>6.4</v>
      </c>
      <c r="Q32" s="81">
        <v>0</v>
      </c>
      <c r="R32" s="80">
        <v>4.9000000000000004</v>
      </c>
      <c r="S32" s="18"/>
      <c r="T32" s="81"/>
    </row>
    <row r="33" spans="1:20" ht="15.75" thickBot="1" x14ac:dyDescent="0.3">
      <c r="A33" s="351" t="s">
        <v>103</v>
      </c>
      <c r="B33" s="349">
        <v>30</v>
      </c>
      <c r="C33" s="18">
        <v>2</v>
      </c>
      <c r="D33" s="18">
        <v>0</v>
      </c>
      <c r="E33" s="18">
        <v>24</v>
      </c>
      <c r="F33" s="18">
        <v>691</v>
      </c>
      <c r="G33" s="18">
        <v>720</v>
      </c>
      <c r="H33" s="18">
        <v>171</v>
      </c>
      <c r="I33" s="18">
        <v>168</v>
      </c>
      <c r="J33" s="18">
        <v>0</v>
      </c>
      <c r="K33" s="18">
        <v>188</v>
      </c>
      <c r="L33" s="18">
        <v>84</v>
      </c>
      <c r="M33" s="21">
        <v>0.96</v>
      </c>
      <c r="N33" s="80">
        <v>6.2666666666666666</v>
      </c>
      <c r="O33" s="80">
        <v>0.16959064327485379</v>
      </c>
      <c r="P33" s="80">
        <v>7.1</v>
      </c>
      <c r="Q33" s="81">
        <v>0</v>
      </c>
      <c r="R33" s="80">
        <v>5.7</v>
      </c>
      <c r="S33" s="18"/>
      <c r="T33" s="81"/>
    </row>
    <row r="34" spans="1:20" ht="15.75" thickBot="1" x14ac:dyDescent="0.3">
      <c r="A34" s="351" t="s">
        <v>104</v>
      </c>
      <c r="B34" s="349">
        <v>31</v>
      </c>
      <c r="C34" s="18">
        <v>4</v>
      </c>
      <c r="D34" s="18">
        <v>1</v>
      </c>
      <c r="E34" s="18">
        <v>24</v>
      </c>
      <c r="F34" s="18">
        <v>678</v>
      </c>
      <c r="G34" s="18">
        <v>742</v>
      </c>
      <c r="H34" s="18">
        <v>298</v>
      </c>
      <c r="I34" s="18">
        <v>273</v>
      </c>
      <c r="J34" s="18">
        <v>0</v>
      </c>
      <c r="K34" s="18">
        <v>291</v>
      </c>
      <c r="L34" s="18">
        <v>93</v>
      </c>
      <c r="M34" s="21">
        <v>0.91400000000000003</v>
      </c>
      <c r="N34" s="80">
        <v>9.387096774193548</v>
      </c>
      <c r="O34" s="80">
        <v>0.21476510067114093</v>
      </c>
      <c r="P34" s="80">
        <v>12.4</v>
      </c>
      <c r="Q34" s="81">
        <v>0</v>
      </c>
      <c r="R34" s="80">
        <v>9.6</v>
      </c>
      <c r="S34" s="18"/>
      <c r="T34" s="81"/>
    </row>
    <row r="35" spans="1:20" ht="15.75" thickBot="1" x14ac:dyDescent="0.3">
      <c r="A35" s="351" t="s">
        <v>105</v>
      </c>
      <c r="B35" s="349">
        <v>31</v>
      </c>
      <c r="C35" s="18">
        <v>3</v>
      </c>
      <c r="D35" s="18">
        <v>0</v>
      </c>
      <c r="E35" s="18">
        <v>24</v>
      </c>
      <c r="F35" s="18">
        <v>773</v>
      </c>
      <c r="G35" s="18">
        <v>737</v>
      </c>
      <c r="H35" s="18">
        <v>235</v>
      </c>
      <c r="I35" s="18">
        <v>225</v>
      </c>
      <c r="J35" s="18">
        <v>0</v>
      </c>
      <c r="K35" s="18">
        <v>239</v>
      </c>
      <c r="L35" s="18">
        <v>96</v>
      </c>
      <c r="M35" s="21">
        <v>1.0489999999999999</v>
      </c>
      <c r="N35" s="80">
        <v>7.709677419354839</v>
      </c>
      <c r="O35" s="80">
        <v>-0.15319148936170213</v>
      </c>
      <c r="P35" s="80">
        <v>9.8000000000000007</v>
      </c>
      <c r="Q35" s="81">
        <v>0</v>
      </c>
      <c r="R35" s="80">
        <v>7.6</v>
      </c>
      <c r="S35" s="18"/>
      <c r="T35" s="81"/>
    </row>
    <row r="36" spans="1:20" ht="15.75" thickBot="1" x14ac:dyDescent="0.3">
      <c r="A36" s="351" t="s">
        <v>106</v>
      </c>
      <c r="B36" s="349">
        <v>30</v>
      </c>
      <c r="C36" s="18">
        <v>6</v>
      </c>
      <c r="D36" s="18">
        <v>0</v>
      </c>
      <c r="E36" s="18">
        <v>24</v>
      </c>
      <c r="F36" s="18">
        <v>644</v>
      </c>
      <c r="G36" s="18">
        <v>720</v>
      </c>
      <c r="H36" s="18">
        <v>287</v>
      </c>
      <c r="I36" s="18">
        <v>260</v>
      </c>
      <c r="J36" s="18">
        <v>0</v>
      </c>
      <c r="K36" s="18">
        <v>249</v>
      </c>
      <c r="L36" s="18">
        <v>68</v>
      </c>
      <c r="M36" s="21">
        <v>0.89400000000000002</v>
      </c>
      <c r="N36" s="80">
        <v>8.3000000000000007</v>
      </c>
      <c r="O36" s="80">
        <v>0.26480836236933797</v>
      </c>
      <c r="P36" s="80">
        <v>12</v>
      </c>
      <c r="Q36" s="81">
        <v>0</v>
      </c>
      <c r="R36" s="80">
        <v>9.6</v>
      </c>
      <c r="S36" s="18"/>
      <c r="T36" s="81"/>
    </row>
    <row r="37" spans="1:20" ht="15.75" thickBot="1" x14ac:dyDescent="0.3">
      <c r="A37" s="351" t="s">
        <v>107</v>
      </c>
      <c r="B37" s="349">
        <v>31</v>
      </c>
      <c r="C37" s="18">
        <v>6</v>
      </c>
      <c r="D37" s="18">
        <v>2</v>
      </c>
      <c r="E37" s="18">
        <v>24</v>
      </c>
      <c r="F37" s="18">
        <v>656</v>
      </c>
      <c r="G37" s="18">
        <v>739</v>
      </c>
      <c r="H37" s="18">
        <v>282</v>
      </c>
      <c r="I37" s="18">
        <v>251</v>
      </c>
      <c r="J37" s="18">
        <v>0</v>
      </c>
      <c r="K37" s="18">
        <v>272</v>
      </c>
      <c r="L37" s="18">
        <v>87</v>
      </c>
      <c r="M37" s="21">
        <v>0.88800000000000001</v>
      </c>
      <c r="N37" s="80">
        <v>8.7741935483870961</v>
      </c>
      <c r="O37" s="80">
        <v>0.29432624113475175</v>
      </c>
      <c r="P37" s="80">
        <v>11.8</v>
      </c>
      <c r="Q37" s="81">
        <v>0</v>
      </c>
      <c r="R37" s="80">
        <v>9.1</v>
      </c>
      <c r="S37" s="18"/>
      <c r="T37" s="81"/>
    </row>
    <row r="38" spans="1:20" ht="15.75" thickBot="1" x14ac:dyDescent="0.3">
      <c r="A38" s="351" t="s">
        <v>108</v>
      </c>
      <c r="B38" s="349">
        <v>30</v>
      </c>
      <c r="C38" s="18">
        <v>7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1" t="s">
        <v>109</v>
      </c>
      <c r="B39" s="355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5" t="s">
        <v>114</v>
      </c>
      <c r="B40" s="336">
        <f>SUM(B28:B39)</f>
        <v>365</v>
      </c>
      <c r="C40" s="51">
        <v>51</v>
      </c>
      <c r="D40" s="52">
        <v>7.1568627450980395</v>
      </c>
      <c r="E40" s="51">
        <v>22.3</v>
      </c>
      <c r="F40" s="51">
        <v>5804</v>
      </c>
      <c r="G40" s="51">
        <v>6800</v>
      </c>
      <c r="H40" s="51">
        <v>2015</v>
      </c>
      <c r="I40" s="51">
        <v>1875</v>
      </c>
      <c r="J40" s="51">
        <v>0</v>
      </c>
      <c r="K40" s="51">
        <v>1984</v>
      </c>
      <c r="L40" s="84">
        <v>809</v>
      </c>
      <c r="M40" s="57">
        <v>0.85399999999999998</v>
      </c>
      <c r="N40" s="56">
        <v>5.4</v>
      </c>
      <c r="O40" s="56">
        <v>0.5</v>
      </c>
      <c r="P40" s="56">
        <v>9</v>
      </c>
      <c r="Q40" s="55">
        <v>0</v>
      </c>
      <c r="R40" s="56">
        <v>5.5</v>
      </c>
      <c r="S40" s="51">
        <v>0</v>
      </c>
      <c r="T40" s="141">
        <v>0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13</v>
      </c>
      <c r="D41" s="52">
        <v>6.9230769230769234</v>
      </c>
      <c r="E41" s="51">
        <v>18.333333333333332</v>
      </c>
      <c r="F41" s="51">
        <v>1222</v>
      </c>
      <c r="G41" s="51">
        <v>1683</v>
      </c>
      <c r="H41" s="51">
        <v>445</v>
      </c>
      <c r="I41" s="51">
        <v>410</v>
      </c>
      <c r="J41" s="51">
        <v>0</v>
      </c>
      <c r="K41" s="51">
        <v>444</v>
      </c>
      <c r="L41" s="84">
        <v>210</v>
      </c>
      <c r="M41" s="57">
        <v>0.72599999999999998</v>
      </c>
      <c r="N41" s="56">
        <v>4.9000000000000004</v>
      </c>
      <c r="O41" s="56">
        <v>1</v>
      </c>
      <c r="P41" s="56">
        <v>8.1</v>
      </c>
      <c r="Q41" s="55">
        <v>0</v>
      </c>
      <c r="R41" s="56">
        <v>4.9000000000000004</v>
      </c>
      <c r="S41" s="51">
        <v>0</v>
      </c>
      <c r="T41" s="141">
        <v>0</v>
      </c>
    </row>
    <row r="42" spans="1:20" ht="15.75" thickBot="1" x14ac:dyDescent="0.3">
      <c r="A42" s="335" t="s">
        <v>111</v>
      </c>
      <c r="B42" s="336">
        <v>91</v>
      </c>
      <c r="C42" s="51">
        <v>12</v>
      </c>
      <c r="D42" s="52">
        <v>7.583333333333333</v>
      </c>
      <c r="E42" s="51">
        <v>24</v>
      </c>
      <c r="F42" s="51">
        <v>1831</v>
      </c>
      <c r="G42" s="51">
        <v>2179</v>
      </c>
      <c r="H42" s="51">
        <v>468</v>
      </c>
      <c r="I42" s="51">
        <v>456</v>
      </c>
      <c r="J42" s="51">
        <v>0</v>
      </c>
      <c r="K42" s="51">
        <v>489</v>
      </c>
      <c r="L42" s="84">
        <v>255</v>
      </c>
      <c r="M42" s="57">
        <v>0.84</v>
      </c>
      <c r="N42" s="56">
        <v>5.4</v>
      </c>
      <c r="O42" s="56">
        <v>0.7</v>
      </c>
      <c r="P42" s="56">
        <v>6.5</v>
      </c>
      <c r="Q42" s="55">
        <v>0</v>
      </c>
      <c r="R42" s="56">
        <v>5.0999999999999996</v>
      </c>
      <c r="S42" s="51">
        <v>0</v>
      </c>
      <c r="T42" s="141" t="e">
        <v>#DIV/0!</v>
      </c>
    </row>
    <row r="43" spans="1:20" ht="15.75" thickBot="1" x14ac:dyDescent="0.3">
      <c r="A43" s="335" t="s">
        <v>112</v>
      </c>
      <c r="B43" s="336">
        <v>92</v>
      </c>
      <c r="C43" s="51">
        <v>13</v>
      </c>
      <c r="D43" s="52">
        <v>7.0769230769230766</v>
      </c>
      <c r="E43" s="51">
        <v>24</v>
      </c>
      <c r="F43" s="51">
        <v>2095</v>
      </c>
      <c r="G43" s="51">
        <v>2199</v>
      </c>
      <c r="H43" s="51">
        <v>820</v>
      </c>
      <c r="I43" s="51">
        <v>758</v>
      </c>
      <c r="J43" s="51">
        <v>0</v>
      </c>
      <c r="K43" s="51">
        <v>779</v>
      </c>
      <c r="L43" s="84">
        <v>257</v>
      </c>
      <c r="M43" s="57">
        <v>0.95299999999999996</v>
      </c>
      <c r="N43" s="56">
        <v>8.5</v>
      </c>
      <c r="O43" s="56">
        <v>0.1</v>
      </c>
      <c r="P43" s="56">
        <v>11.4</v>
      </c>
      <c r="Q43" s="55">
        <v>0</v>
      </c>
      <c r="R43" s="56">
        <v>8.9</v>
      </c>
      <c r="S43" s="51">
        <v>0</v>
      </c>
      <c r="T43" s="141" t="e">
        <v>#DIV/0!</v>
      </c>
    </row>
    <row r="44" spans="1:20" ht="15.75" thickBot="1" x14ac:dyDescent="0.3">
      <c r="A44" s="335" t="s">
        <v>113</v>
      </c>
      <c r="B44" s="336">
        <v>92</v>
      </c>
      <c r="C44" s="51">
        <v>13</v>
      </c>
      <c r="D44" s="52">
        <v>7.0769230769230766</v>
      </c>
      <c r="E44" s="51">
        <v>24</v>
      </c>
      <c r="F44" s="51">
        <v>656</v>
      </c>
      <c r="G44" s="51">
        <v>739</v>
      </c>
      <c r="H44" s="51">
        <v>282</v>
      </c>
      <c r="I44" s="51">
        <v>251</v>
      </c>
      <c r="J44" s="51">
        <v>0</v>
      </c>
      <c r="K44" s="51">
        <v>272</v>
      </c>
      <c r="L44" s="84">
        <v>87</v>
      </c>
      <c r="M44" s="55">
        <v>0.88800000000000001</v>
      </c>
      <c r="N44" s="56">
        <v>3</v>
      </c>
      <c r="O44" s="56">
        <v>0.3</v>
      </c>
      <c r="P44" s="56">
        <v>11.8</v>
      </c>
      <c r="Q44" s="55">
        <v>0</v>
      </c>
      <c r="R44" s="56">
        <v>3.1</v>
      </c>
      <c r="S44" s="51">
        <v>0</v>
      </c>
      <c r="T44" s="141" t="e">
        <v>#DIV/0!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29"/>
    </row>
    <row r="46" spans="1:20" x14ac:dyDescent="0.25">
      <c r="A46" s="1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40"/>
      <c r="T46" s="140"/>
    </row>
    <row r="47" spans="1:20" x14ac:dyDescent="0.25">
      <c r="A47" s="131" t="str">
        <f ca="1">$A$1</f>
        <v xml:space="preserve"> INDICADORES  DE HOSPITALIZACIÓN</v>
      </c>
      <c r="B47" s="117"/>
      <c r="C47" s="132"/>
      <c r="D47" s="133"/>
      <c r="E47" s="119"/>
      <c r="F47" s="119"/>
      <c r="G47" s="119"/>
      <c r="H47" s="119"/>
      <c r="I47" s="119"/>
      <c r="J47" s="119"/>
      <c r="K47" s="117"/>
      <c r="L47" s="120"/>
      <c r="M47" s="119"/>
      <c r="N47" s="121"/>
      <c r="O47" s="119"/>
      <c r="P47" s="119"/>
      <c r="Q47" s="130"/>
      <c r="R47" s="121"/>
      <c r="S47" s="140"/>
      <c r="T47" s="140"/>
    </row>
    <row r="48" spans="1:20" x14ac:dyDescent="0.25">
      <c r="A48" s="400" t="s">
        <v>127</v>
      </c>
      <c r="B48" s="400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0"/>
      <c r="R48" s="121"/>
      <c r="S48" s="140"/>
      <c r="T48" s="140"/>
    </row>
    <row r="49" spans="1:20" ht="15.75" thickBot="1" x14ac:dyDescent="0.3">
      <c r="A49" s="350" t="s">
        <v>119</v>
      </c>
      <c r="C49" s="123"/>
      <c r="D49" s="162"/>
      <c r="E49" s="123"/>
      <c r="F49" s="70"/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70"/>
      <c r="S49" s="140"/>
      <c r="T49" s="140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288">
        <v>0</v>
      </c>
      <c r="D51" s="288">
        <v>4</v>
      </c>
      <c r="E51" s="288">
        <v>14</v>
      </c>
      <c r="F51" s="288">
        <v>274</v>
      </c>
      <c r="G51" s="288">
        <v>444</v>
      </c>
      <c r="H51" s="288">
        <v>133</v>
      </c>
      <c r="I51" s="288">
        <v>106</v>
      </c>
      <c r="J51" s="288">
        <v>0</v>
      </c>
      <c r="K51" s="288">
        <v>131</v>
      </c>
      <c r="L51" s="288">
        <v>80</v>
      </c>
      <c r="M51" s="289">
        <v>0.61699999999999999</v>
      </c>
      <c r="N51" s="290">
        <v>4.225806451612903</v>
      </c>
      <c r="O51" s="290">
        <v>1.2781954887218046</v>
      </c>
      <c r="P51" s="290">
        <v>9.5</v>
      </c>
      <c r="Q51" s="291">
        <v>0</v>
      </c>
      <c r="R51" s="290">
        <v>4.3</v>
      </c>
      <c r="S51" s="288">
        <v>0</v>
      </c>
      <c r="T51" s="291">
        <v>0</v>
      </c>
    </row>
    <row r="52" spans="1:20" ht="15.75" thickBot="1" x14ac:dyDescent="0.3">
      <c r="A52" s="351" t="s">
        <v>99</v>
      </c>
      <c r="B52" s="349">
        <v>28</v>
      </c>
      <c r="C52" s="288">
        <v>0</v>
      </c>
      <c r="D52" s="288">
        <v>0</v>
      </c>
      <c r="E52" s="288">
        <v>15</v>
      </c>
      <c r="F52" s="288">
        <v>312</v>
      </c>
      <c r="G52" s="288">
        <v>428</v>
      </c>
      <c r="H52" s="288">
        <v>111</v>
      </c>
      <c r="I52" s="288">
        <v>105</v>
      </c>
      <c r="J52" s="288">
        <v>0</v>
      </c>
      <c r="K52" s="288">
        <v>109</v>
      </c>
      <c r="L52" s="288">
        <v>104</v>
      </c>
      <c r="M52" s="289">
        <v>0.72899999999999998</v>
      </c>
      <c r="N52" s="290">
        <v>3.8928571428571428</v>
      </c>
      <c r="O52" s="290">
        <v>1.045045045045045</v>
      </c>
      <c r="P52" s="290">
        <v>7.4</v>
      </c>
      <c r="Q52" s="291">
        <v>0</v>
      </c>
      <c r="R52" s="290">
        <v>4</v>
      </c>
      <c r="S52" s="288"/>
      <c r="T52" s="291"/>
    </row>
    <row r="53" spans="1:20" ht="15.75" thickBot="1" x14ac:dyDescent="0.3">
      <c r="A53" s="351" t="s">
        <v>100</v>
      </c>
      <c r="B53" s="349">
        <v>31</v>
      </c>
      <c r="C53" s="18">
        <v>0</v>
      </c>
      <c r="D53" s="18">
        <v>19</v>
      </c>
      <c r="E53" s="18">
        <v>15</v>
      </c>
      <c r="F53" s="18">
        <v>264</v>
      </c>
      <c r="G53" s="18">
        <v>466</v>
      </c>
      <c r="H53" s="18">
        <v>79</v>
      </c>
      <c r="I53" s="18">
        <v>73</v>
      </c>
      <c r="J53" s="18">
        <v>0</v>
      </c>
      <c r="K53" s="18">
        <v>82</v>
      </c>
      <c r="L53" s="18">
        <v>76</v>
      </c>
      <c r="M53" s="21">
        <v>0.56699999999999995</v>
      </c>
      <c r="N53" s="80">
        <v>2.6451612903225805</v>
      </c>
      <c r="O53" s="80">
        <v>2.5569620253164556</v>
      </c>
      <c r="P53" s="80">
        <v>5.3</v>
      </c>
      <c r="Q53" s="81">
        <v>0</v>
      </c>
      <c r="R53" s="80">
        <v>2.5</v>
      </c>
      <c r="S53" s="18"/>
      <c r="T53" s="81"/>
    </row>
    <row r="54" spans="1:20" ht="15.75" thickBot="1" x14ac:dyDescent="0.3">
      <c r="A54" s="351" t="s">
        <v>101</v>
      </c>
      <c r="B54" s="353">
        <v>30</v>
      </c>
      <c r="C54" s="18">
        <v>0</v>
      </c>
      <c r="D54" s="18">
        <v>3</v>
      </c>
      <c r="E54" s="18">
        <v>15</v>
      </c>
      <c r="F54" s="18">
        <v>308</v>
      </c>
      <c r="G54" s="18">
        <v>450</v>
      </c>
      <c r="H54" s="18">
        <v>82</v>
      </c>
      <c r="I54" s="18">
        <v>78</v>
      </c>
      <c r="J54" s="18">
        <v>0</v>
      </c>
      <c r="K54" s="18">
        <v>79</v>
      </c>
      <c r="L54" s="18">
        <v>79</v>
      </c>
      <c r="M54" s="21">
        <v>0.68400000000000005</v>
      </c>
      <c r="N54" s="80">
        <v>2.6333333333333333</v>
      </c>
      <c r="O54" s="80">
        <v>1.7317073170731707</v>
      </c>
      <c r="P54" s="80">
        <v>5.5</v>
      </c>
      <c r="Q54" s="81">
        <v>0</v>
      </c>
      <c r="R54" s="80">
        <v>2.7</v>
      </c>
      <c r="S54" s="18"/>
      <c r="T54" s="81"/>
    </row>
    <row r="55" spans="1:20" ht="15.75" thickBot="1" x14ac:dyDescent="0.3">
      <c r="A55" s="351" t="s">
        <v>102</v>
      </c>
      <c r="B55" s="349">
        <v>31</v>
      </c>
      <c r="C55" s="18">
        <v>2</v>
      </c>
      <c r="D55" s="18">
        <v>5</v>
      </c>
      <c r="E55" s="18">
        <v>15</v>
      </c>
      <c r="F55" s="18">
        <v>405</v>
      </c>
      <c r="G55" s="18">
        <v>465</v>
      </c>
      <c r="H55" s="18">
        <v>86</v>
      </c>
      <c r="I55" s="18">
        <v>86</v>
      </c>
      <c r="J55" s="18">
        <v>0</v>
      </c>
      <c r="K55" s="18">
        <v>95</v>
      </c>
      <c r="L55" s="18">
        <v>94</v>
      </c>
      <c r="M55" s="21">
        <v>0.871</v>
      </c>
      <c r="N55" s="80">
        <v>3.064516129032258</v>
      </c>
      <c r="O55" s="80">
        <v>0.69767441860465118</v>
      </c>
      <c r="P55" s="80">
        <v>5.7</v>
      </c>
      <c r="Q55" s="81">
        <v>0</v>
      </c>
      <c r="R55" s="80">
        <v>2.8</v>
      </c>
      <c r="S55" s="18"/>
      <c r="T55" s="81"/>
    </row>
    <row r="56" spans="1:20" ht="15.75" thickBot="1" x14ac:dyDescent="0.3">
      <c r="A56" s="351" t="s">
        <v>103</v>
      </c>
      <c r="B56" s="349">
        <v>30</v>
      </c>
      <c r="C56" s="18">
        <v>0</v>
      </c>
      <c r="D56" s="18">
        <v>7</v>
      </c>
      <c r="E56" s="18">
        <v>15</v>
      </c>
      <c r="F56" s="18">
        <v>410</v>
      </c>
      <c r="G56" s="18">
        <v>450</v>
      </c>
      <c r="H56" s="18">
        <v>105</v>
      </c>
      <c r="I56" s="18">
        <v>105</v>
      </c>
      <c r="J56" s="18">
        <v>0</v>
      </c>
      <c r="K56" s="18">
        <v>106</v>
      </c>
      <c r="L56" s="18">
        <v>105</v>
      </c>
      <c r="M56" s="21">
        <v>0.91100000000000003</v>
      </c>
      <c r="N56" s="80">
        <v>3.5333333333333332</v>
      </c>
      <c r="O56" s="80">
        <v>0.38095238095238093</v>
      </c>
      <c r="P56" s="80">
        <v>7</v>
      </c>
      <c r="Q56" s="81">
        <v>0</v>
      </c>
      <c r="R56" s="80">
        <v>3.5</v>
      </c>
      <c r="S56" s="18"/>
      <c r="T56" s="81"/>
    </row>
    <row r="57" spans="1:20" ht="15.75" thickBot="1" x14ac:dyDescent="0.3">
      <c r="A57" s="351" t="s">
        <v>104</v>
      </c>
      <c r="B57" s="349">
        <v>31</v>
      </c>
      <c r="C57" s="18">
        <v>1</v>
      </c>
      <c r="D57" s="18">
        <v>2</v>
      </c>
      <c r="E57" s="18">
        <v>15</v>
      </c>
      <c r="F57" s="18">
        <v>389</v>
      </c>
      <c r="G57" s="18">
        <v>465</v>
      </c>
      <c r="H57" s="18">
        <v>75</v>
      </c>
      <c r="I57" s="18">
        <v>66</v>
      </c>
      <c r="J57" s="18">
        <v>0</v>
      </c>
      <c r="K57" s="18">
        <v>80</v>
      </c>
      <c r="L57" s="18">
        <v>68</v>
      </c>
      <c r="M57" s="21">
        <v>0.83699999999999997</v>
      </c>
      <c r="N57" s="80">
        <v>2.5806451612903225</v>
      </c>
      <c r="O57" s="80">
        <v>1.0133333333333334</v>
      </c>
      <c r="P57" s="80">
        <v>5</v>
      </c>
      <c r="Q57" s="81">
        <v>0</v>
      </c>
      <c r="R57" s="80">
        <v>2.4</v>
      </c>
      <c r="S57" s="18"/>
      <c r="T57" s="81"/>
    </row>
    <row r="58" spans="1:20" ht="15.75" thickBot="1" x14ac:dyDescent="0.3">
      <c r="A58" s="351" t="s">
        <v>105</v>
      </c>
      <c r="B58" s="349">
        <v>31</v>
      </c>
      <c r="C58" s="18">
        <v>1</v>
      </c>
      <c r="D58" s="18">
        <v>4</v>
      </c>
      <c r="E58" s="18">
        <v>15</v>
      </c>
      <c r="F58" s="18">
        <v>522</v>
      </c>
      <c r="G58" s="18">
        <v>465</v>
      </c>
      <c r="H58" s="18">
        <v>110</v>
      </c>
      <c r="I58" s="18">
        <v>100</v>
      </c>
      <c r="J58" s="18">
        <v>0</v>
      </c>
      <c r="K58" s="18">
        <v>109</v>
      </c>
      <c r="L58" s="18">
        <v>106</v>
      </c>
      <c r="M58" s="21">
        <v>1.123</v>
      </c>
      <c r="N58" s="80">
        <v>3.5161290322580645</v>
      </c>
      <c r="O58" s="80">
        <v>-0.51818181818181819</v>
      </c>
      <c r="P58" s="80">
        <v>7.3</v>
      </c>
      <c r="Q58" s="81">
        <v>0</v>
      </c>
      <c r="R58" s="80">
        <v>3.5</v>
      </c>
      <c r="S58" s="18"/>
      <c r="T58" s="81"/>
    </row>
    <row r="59" spans="1:20" ht="15.75" thickBot="1" x14ac:dyDescent="0.3">
      <c r="A59" s="351" t="s">
        <v>106</v>
      </c>
      <c r="B59" s="349">
        <v>30</v>
      </c>
      <c r="C59" s="18">
        <v>2</v>
      </c>
      <c r="D59" s="18">
        <v>6</v>
      </c>
      <c r="E59" s="18">
        <v>15</v>
      </c>
      <c r="F59" s="18">
        <v>323</v>
      </c>
      <c r="G59" s="18">
        <v>450</v>
      </c>
      <c r="H59" s="18">
        <v>72</v>
      </c>
      <c r="I59" s="18">
        <v>61</v>
      </c>
      <c r="J59" s="18">
        <v>0</v>
      </c>
      <c r="K59" s="18">
        <v>60</v>
      </c>
      <c r="L59" s="18">
        <v>48</v>
      </c>
      <c r="M59" s="21">
        <v>0.71799999999999997</v>
      </c>
      <c r="N59" s="80">
        <v>2</v>
      </c>
      <c r="O59" s="80">
        <v>1.7638888888888888</v>
      </c>
      <c r="P59" s="80">
        <v>4.8</v>
      </c>
      <c r="Q59" s="81">
        <v>0</v>
      </c>
      <c r="R59" s="80">
        <v>2.4</v>
      </c>
      <c r="S59" s="18"/>
      <c r="T59" s="81"/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8</v>
      </c>
      <c r="E60" s="18">
        <v>15</v>
      </c>
      <c r="F60" s="18">
        <v>240</v>
      </c>
      <c r="G60" s="18">
        <v>465</v>
      </c>
      <c r="H60" s="18">
        <v>59</v>
      </c>
      <c r="I60" s="18">
        <v>48</v>
      </c>
      <c r="J60" s="18">
        <v>0</v>
      </c>
      <c r="K60" s="18">
        <v>64</v>
      </c>
      <c r="L60" s="18">
        <v>53</v>
      </c>
      <c r="M60" s="21">
        <v>0.51600000000000001</v>
      </c>
      <c r="N60" s="80">
        <v>2.064516129032258</v>
      </c>
      <c r="O60" s="80">
        <v>3.8135593220338984</v>
      </c>
      <c r="P60" s="80">
        <v>3.9</v>
      </c>
      <c r="Q60" s="81">
        <v>0</v>
      </c>
      <c r="R60" s="80">
        <v>1.9</v>
      </c>
      <c r="S60" s="18"/>
      <c r="T60" s="81"/>
    </row>
    <row r="61" spans="1:20" ht="15.75" thickBot="1" x14ac:dyDescent="0.3">
      <c r="A61" s="351" t="s">
        <v>108</v>
      </c>
      <c r="B61" s="349">
        <v>30</v>
      </c>
      <c r="C61" s="18">
        <v>0</v>
      </c>
      <c r="D61" s="18">
        <v>6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1" t="s">
        <v>109</v>
      </c>
      <c r="B62" s="355">
        <v>31</v>
      </c>
      <c r="C62" s="18">
        <v>2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5" t="s">
        <v>114</v>
      </c>
      <c r="B63" s="336">
        <f>SUM(B51:B62)</f>
        <v>365</v>
      </c>
      <c r="C63" s="163">
        <v>8</v>
      </c>
      <c r="D63" s="164">
        <v>45.625</v>
      </c>
      <c r="E63" s="163">
        <v>14.9</v>
      </c>
      <c r="F63" s="163">
        <v>3447</v>
      </c>
      <c r="G63" s="163">
        <v>4548</v>
      </c>
      <c r="H63" s="163">
        <v>912</v>
      </c>
      <c r="I63" s="163">
        <v>828</v>
      </c>
      <c r="J63" s="163">
        <v>0</v>
      </c>
      <c r="K63" s="163">
        <v>915</v>
      </c>
      <c r="L63" s="165">
        <v>813</v>
      </c>
      <c r="M63" s="57">
        <v>0.75800000000000001</v>
      </c>
      <c r="N63" s="167">
        <v>2.5</v>
      </c>
      <c r="O63" s="167">
        <v>1.2</v>
      </c>
      <c r="P63" s="167">
        <v>6.1</v>
      </c>
      <c r="Q63" s="166">
        <v>0</v>
      </c>
      <c r="R63" s="167">
        <v>2.5</v>
      </c>
      <c r="S63" s="163">
        <v>0</v>
      </c>
      <c r="T63" s="168">
        <v>0</v>
      </c>
    </row>
    <row r="64" spans="1:20" ht="15.75" thickBot="1" x14ac:dyDescent="0.3">
      <c r="A64" s="335" t="s">
        <v>110</v>
      </c>
      <c r="B64" s="336">
        <f>SUM(B51:B53)</f>
        <v>90</v>
      </c>
      <c r="C64" s="163">
        <v>0</v>
      </c>
      <c r="D64" s="164" t="e">
        <v>#DIV/0!</v>
      </c>
      <c r="E64" s="163">
        <v>14.666666666666666</v>
      </c>
      <c r="F64" s="163">
        <v>850</v>
      </c>
      <c r="G64" s="163">
        <v>1338</v>
      </c>
      <c r="H64" s="163">
        <v>323</v>
      </c>
      <c r="I64" s="163">
        <v>284</v>
      </c>
      <c r="J64" s="163">
        <v>0</v>
      </c>
      <c r="K64" s="163">
        <v>322</v>
      </c>
      <c r="L64" s="165">
        <v>260</v>
      </c>
      <c r="M64" s="57">
        <v>0.63500000000000001</v>
      </c>
      <c r="N64" s="167">
        <v>3.6</v>
      </c>
      <c r="O64" s="167">
        <v>1.5</v>
      </c>
      <c r="P64" s="167">
        <v>7.3</v>
      </c>
      <c r="Q64" s="166">
        <v>0</v>
      </c>
      <c r="R64" s="167">
        <v>3.6</v>
      </c>
      <c r="S64" s="163">
        <v>0</v>
      </c>
      <c r="T64" s="168">
        <v>0</v>
      </c>
    </row>
    <row r="65" spans="1:20" ht="15.75" thickBot="1" x14ac:dyDescent="0.3">
      <c r="A65" s="335" t="s">
        <v>111</v>
      </c>
      <c r="B65" s="336">
        <v>91</v>
      </c>
      <c r="C65" s="163">
        <v>2</v>
      </c>
      <c r="D65" s="164">
        <v>45.5</v>
      </c>
      <c r="E65" s="163">
        <v>15</v>
      </c>
      <c r="F65" s="163">
        <v>1123</v>
      </c>
      <c r="G65" s="163">
        <v>1365</v>
      </c>
      <c r="H65" s="163">
        <v>273</v>
      </c>
      <c r="I65" s="163">
        <v>269</v>
      </c>
      <c r="J65" s="163">
        <v>0</v>
      </c>
      <c r="K65" s="163">
        <v>280</v>
      </c>
      <c r="L65" s="165">
        <v>278</v>
      </c>
      <c r="M65" s="57">
        <v>0.82299999999999995</v>
      </c>
      <c r="N65" s="167">
        <v>3.1</v>
      </c>
      <c r="O65" s="167">
        <v>0.9</v>
      </c>
      <c r="P65" s="167">
        <v>6.1</v>
      </c>
      <c r="Q65" s="166">
        <v>0</v>
      </c>
      <c r="R65" s="167">
        <v>3</v>
      </c>
      <c r="S65" s="163">
        <v>0</v>
      </c>
      <c r="T65" s="168" t="e">
        <v>#DIV/0!</v>
      </c>
    </row>
    <row r="66" spans="1:20" ht="15.75" thickBot="1" x14ac:dyDescent="0.3">
      <c r="A66" s="335" t="s">
        <v>112</v>
      </c>
      <c r="B66" s="336">
        <v>92</v>
      </c>
      <c r="C66" s="163">
        <v>4</v>
      </c>
      <c r="D66" s="164">
        <v>23</v>
      </c>
      <c r="E66" s="163">
        <v>15</v>
      </c>
      <c r="F66" s="163">
        <v>1234</v>
      </c>
      <c r="G66" s="163">
        <v>1380</v>
      </c>
      <c r="H66" s="163">
        <v>257</v>
      </c>
      <c r="I66" s="163">
        <v>227</v>
      </c>
      <c r="J66" s="163">
        <v>0</v>
      </c>
      <c r="K66" s="163">
        <v>249</v>
      </c>
      <c r="L66" s="165">
        <v>222</v>
      </c>
      <c r="M66" s="57">
        <v>0.89400000000000002</v>
      </c>
      <c r="N66" s="167">
        <v>2.7</v>
      </c>
      <c r="O66" s="167">
        <v>0.6</v>
      </c>
      <c r="P66" s="167">
        <v>5.7</v>
      </c>
      <c r="Q66" s="166">
        <v>0</v>
      </c>
      <c r="R66" s="167">
        <v>2.8</v>
      </c>
      <c r="S66" s="163">
        <v>0</v>
      </c>
      <c r="T66" s="168" t="e">
        <v>#DIV/0!</v>
      </c>
    </row>
    <row r="67" spans="1:20" ht="15.75" thickBot="1" x14ac:dyDescent="0.3">
      <c r="A67" s="335" t="s">
        <v>113</v>
      </c>
      <c r="B67" s="336">
        <v>92</v>
      </c>
      <c r="C67" s="163">
        <v>2</v>
      </c>
      <c r="D67" s="164">
        <v>46</v>
      </c>
      <c r="E67" s="163">
        <v>15</v>
      </c>
      <c r="F67" s="163">
        <v>240</v>
      </c>
      <c r="G67" s="163">
        <v>465</v>
      </c>
      <c r="H67" s="163">
        <v>59</v>
      </c>
      <c r="I67" s="163">
        <v>48</v>
      </c>
      <c r="J67" s="163">
        <v>0</v>
      </c>
      <c r="K67" s="163">
        <v>64</v>
      </c>
      <c r="L67" s="165">
        <v>53</v>
      </c>
      <c r="M67" s="57">
        <v>0.51600000000000001</v>
      </c>
      <c r="N67" s="167">
        <v>0.7</v>
      </c>
      <c r="O67" s="167">
        <v>3.8</v>
      </c>
      <c r="P67" s="167">
        <v>3.9</v>
      </c>
      <c r="Q67" s="166">
        <v>0</v>
      </c>
      <c r="R67" s="167">
        <v>0.6</v>
      </c>
      <c r="S67" s="163">
        <v>0</v>
      </c>
      <c r="T67" s="168" t="e">
        <v>#DIV/0!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29"/>
    </row>
    <row r="69" spans="1:20" x14ac:dyDescent="0.25">
      <c r="A69" s="1"/>
      <c r="B69" s="117"/>
      <c r="C69" s="117"/>
      <c r="D69" s="118"/>
      <c r="E69" s="119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40"/>
      <c r="T69" s="140"/>
    </row>
    <row r="70" spans="1:20" x14ac:dyDescent="0.25">
      <c r="A70" s="131" t="str">
        <f ca="1">$A$1</f>
        <v xml:space="preserve"> INDICADORES  DE HOSPITALIZACIÓN</v>
      </c>
      <c r="B70" s="117"/>
      <c r="C70" s="132"/>
      <c r="D70" s="133"/>
      <c r="E70" s="119"/>
      <c r="F70" s="119"/>
      <c r="G70" s="153"/>
      <c r="H70" s="119"/>
      <c r="I70" s="119"/>
      <c r="J70" s="119"/>
      <c r="K70" s="117"/>
      <c r="L70" s="120"/>
      <c r="M70" s="119"/>
      <c r="N70" s="121"/>
      <c r="O70" s="119"/>
      <c r="P70" s="119"/>
      <c r="Q70" s="130"/>
      <c r="R70" s="121"/>
      <c r="S70" s="140"/>
      <c r="T70" s="140"/>
    </row>
    <row r="71" spans="1:20" x14ac:dyDescent="0.25">
      <c r="A71" s="6" t="s">
        <v>42</v>
      </c>
      <c r="B71" s="6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0"/>
      <c r="R71" s="121"/>
      <c r="S71" s="140"/>
      <c r="T71" s="140"/>
    </row>
    <row r="72" spans="1:20" ht="15.75" thickBot="1" x14ac:dyDescent="0.3">
      <c r="A72" s="350" t="s">
        <v>119</v>
      </c>
      <c r="C72" s="70"/>
      <c r="D72" s="122"/>
      <c r="E72" s="70"/>
      <c r="F72" s="70"/>
      <c r="G72" s="70"/>
      <c r="H72" s="70"/>
      <c r="I72" s="70"/>
      <c r="J72" s="70"/>
      <c r="K72" s="70"/>
      <c r="L72" s="123"/>
      <c r="M72" s="70"/>
      <c r="N72" s="70"/>
      <c r="O72" s="70"/>
      <c r="P72" s="70"/>
      <c r="Q72" s="70"/>
      <c r="R72" s="124"/>
      <c r="S72" s="140"/>
      <c r="T72" s="140"/>
    </row>
    <row r="73" spans="1:20" ht="54.75" thickBot="1" x14ac:dyDescent="0.3">
      <c r="A73" s="11" t="s">
        <v>1</v>
      </c>
      <c r="B73" s="12" t="s">
        <v>2</v>
      </c>
      <c r="C73" s="137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51" t="s">
        <v>98</v>
      </c>
      <c r="B74" s="349">
        <v>31</v>
      </c>
      <c r="C74" s="292">
        <v>3</v>
      </c>
      <c r="D74" s="292">
        <v>1</v>
      </c>
      <c r="E74" s="292">
        <v>6</v>
      </c>
      <c r="F74" s="292">
        <v>132</v>
      </c>
      <c r="G74" s="292">
        <v>200</v>
      </c>
      <c r="H74" s="292">
        <v>59</v>
      </c>
      <c r="I74" s="292">
        <v>25</v>
      </c>
      <c r="J74" s="292">
        <v>0</v>
      </c>
      <c r="K74" s="292">
        <v>56</v>
      </c>
      <c r="L74" s="292">
        <v>50</v>
      </c>
      <c r="M74" s="293">
        <v>0.66</v>
      </c>
      <c r="N74" s="294">
        <v>1.8064516129032258</v>
      </c>
      <c r="O74" s="294">
        <v>1.152542372881356</v>
      </c>
      <c r="P74" s="294">
        <v>9.8000000000000007</v>
      </c>
      <c r="Q74" s="295">
        <v>0</v>
      </c>
      <c r="R74" s="294">
        <v>1.9</v>
      </c>
      <c r="S74" s="292">
        <v>0</v>
      </c>
      <c r="T74" s="295">
        <v>0</v>
      </c>
    </row>
    <row r="75" spans="1:20" ht="15.75" thickBot="1" x14ac:dyDescent="0.3">
      <c r="A75" s="351" t="s">
        <v>99</v>
      </c>
      <c r="B75" s="349">
        <v>28</v>
      </c>
      <c r="C75" s="292">
        <v>3</v>
      </c>
      <c r="D75" s="292">
        <v>0</v>
      </c>
      <c r="E75" s="292">
        <v>9</v>
      </c>
      <c r="F75" s="292">
        <v>142</v>
      </c>
      <c r="G75" s="292">
        <v>252</v>
      </c>
      <c r="H75" s="292">
        <v>47</v>
      </c>
      <c r="I75" s="292">
        <v>17</v>
      </c>
      <c r="J75" s="292">
        <v>0</v>
      </c>
      <c r="K75" s="292">
        <v>51</v>
      </c>
      <c r="L75" s="292">
        <v>47</v>
      </c>
      <c r="M75" s="293">
        <v>0.56299999999999994</v>
      </c>
      <c r="N75" s="294">
        <v>1.8214285714285714</v>
      </c>
      <c r="O75" s="294">
        <v>2.3404255319148937</v>
      </c>
      <c r="P75" s="294">
        <v>5.2</v>
      </c>
      <c r="Q75" s="295">
        <v>0</v>
      </c>
      <c r="R75" s="294">
        <v>1.7</v>
      </c>
      <c r="S75" s="292"/>
      <c r="T75" s="295"/>
    </row>
    <row r="76" spans="1:20" ht="15.75" thickBot="1" x14ac:dyDescent="0.3">
      <c r="A76" s="351" t="s">
        <v>100</v>
      </c>
      <c r="B76" s="349">
        <v>31</v>
      </c>
      <c r="C76" s="18">
        <v>1</v>
      </c>
      <c r="D76" s="18">
        <v>1</v>
      </c>
      <c r="E76" s="18">
        <v>11</v>
      </c>
      <c r="F76" s="18">
        <v>229</v>
      </c>
      <c r="G76" s="18">
        <v>333</v>
      </c>
      <c r="H76" s="18">
        <v>93</v>
      </c>
      <c r="I76" s="18">
        <v>38</v>
      </c>
      <c r="J76" s="18">
        <v>0</v>
      </c>
      <c r="K76" s="18">
        <v>92</v>
      </c>
      <c r="L76" s="18">
        <v>85</v>
      </c>
      <c r="M76" s="21">
        <v>0.68799999999999994</v>
      </c>
      <c r="N76" s="80">
        <v>2.967741935483871</v>
      </c>
      <c r="O76" s="80">
        <v>1.118279569892473</v>
      </c>
      <c r="P76" s="80">
        <v>8.5</v>
      </c>
      <c r="Q76" s="81">
        <v>0</v>
      </c>
      <c r="R76" s="80">
        <v>3</v>
      </c>
      <c r="S76" s="18"/>
      <c r="T76" s="81"/>
    </row>
    <row r="77" spans="1:20" ht="15.75" thickBot="1" x14ac:dyDescent="0.3">
      <c r="A77" s="351" t="s">
        <v>101</v>
      </c>
      <c r="B77" s="353">
        <v>30</v>
      </c>
      <c r="C77" s="18">
        <v>4</v>
      </c>
      <c r="D77" s="18">
        <v>0</v>
      </c>
      <c r="E77" s="18">
        <v>11</v>
      </c>
      <c r="F77" s="18">
        <v>175</v>
      </c>
      <c r="G77" s="18">
        <v>330</v>
      </c>
      <c r="H77" s="18">
        <v>111</v>
      </c>
      <c r="I77" s="18">
        <v>51</v>
      </c>
      <c r="J77" s="18">
        <v>0</v>
      </c>
      <c r="K77" s="18">
        <v>117</v>
      </c>
      <c r="L77" s="18">
        <v>112</v>
      </c>
      <c r="M77" s="21">
        <v>0.53</v>
      </c>
      <c r="N77" s="80">
        <v>3.9</v>
      </c>
      <c r="O77" s="80">
        <v>1.3963963963963963</v>
      </c>
      <c r="P77" s="80">
        <v>10.1</v>
      </c>
      <c r="Q77" s="81">
        <v>0</v>
      </c>
      <c r="R77" s="80">
        <v>3.7</v>
      </c>
      <c r="S77" s="18"/>
      <c r="T77" s="81"/>
    </row>
    <row r="78" spans="1:20" ht="15.75" thickBot="1" x14ac:dyDescent="0.3">
      <c r="A78" s="351" t="s">
        <v>102</v>
      </c>
      <c r="B78" s="349">
        <v>31</v>
      </c>
      <c r="C78" s="18">
        <v>3</v>
      </c>
      <c r="D78" s="18">
        <v>1</v>
      </c>
      <c r="E78" s="18">
        <v>11</v>
      </c>
      <c r="F78" s="18">
        <v>198</v>
      </c>
      <c r="G78" s="18">
        <v>341</v>
      </c>
      <c r="H78" s="18">
        <v>102</v>
      </c>
      <c r="I78" s="18">
        <v>55</v>
      </c>
      <c r="J78" s="18">
        <v>0</v>
      </c>
      <c r="K78" s="18">
        <v>102</v>
      </c>
      <c r="L78" s="18">
        <v>98</v>
      </c>
      <c r="M78" s="21">
        <v>0.58099999999999996</v>
      </c>
      <c r="N78" s="80">
        <v>3.2903225806451615</v>
      </c>
      <c r="O78" s="80">
        <v>1.4019607843137254</v>
      </c>
      <c r="P78" s="80">
        <v>9.3000000000000007</v>
      </c>
      <c r="Q78" s="81">
        <v>0</v>
      </c>
      <c r="R78" s="80">
        <v>3.3</v>
      </c>
      <c r="S78" s="18"/>
      <c r="T78" s="81"/>
    </row>
    <row r="79" spans="1:20" ht="15.75" thickBot="1" x14ac:dyDescent="0.3">
      <c r="A79" s="351" t="s">
        <v>103</v>
      </c>
      <c r="B79" s="349">
        <v>30</v>
      </c>
      <c r="C79" s="18">
        <v>1</v>
      </c>
      <c r="D79" s="18">
        <v>0</v>
      </c>
      <c r="E79" s="18">
        <v>11</v>
      </c>
      <c r="F79" s="18">
        <v>288</v>
      </c>
      <c r="G79" s="18">
        <v>330</v>
      </c>
      <c r="H79" s="18">
        <v>130</v>
      </c>
      <c r="I79" s="18">
        <v>65</v>
      </c>
      <c r="J79" s="18">
        <v>0</v>
      </c>
      <c r="K79" s="18">
        <v>128</v>
      </c>
      <c r="L79" s="18">
        <v>124</v>
      </c>
      <c r="M79" s="21">
        <v>0.873</v>
      </c>
      <c r="N79" s="80">
        <v>4.2666666666666666</v>
      </c>
      <c r="O79" s="80">
        <v>0.32307692307692309</v>
      </c>
      <c r="P79" s="80">
        <v>11.8</v>
      </c>
      <c r="Q79" s="81">
        <v>0</v>
      </c>
      <c r="R79" s="80">
        <v>4.3</v>
      </c>
      <c r="S79" s="18"/>
      <c r="T79" s="81"/>
    </row>
    <row r="80" spans="1:20" ht="15.75" thickBot="1" x14ac:dyDescent="0.3">
      <c r="A80" s="351" t="s">
        <v>104</v>
      </c>
      <c r="B80" s="349">
        <v>31</v>
      </c>
      <c r="C80" s="18">
        <v>2</v>
      </c>
      <c r="D80" s="18">
        <v>0</v>
      </c>
      <c r="E80" s="18">
        <v>11</v>
      </c>
      <c r="F80" s="18">
        <v>273</v>
      </c>
      <c r="G80" s="18">
        <v>341</v>
      </c>
      <c r="H80" s="18">
        <v>146</v>
      </c>
      <c r="I80" s="18">
        <v>51</v>
      </c>
      <c r="J80" s="18">
        <v>0</v>
      </c>
      <c r="K80" s="18">
        <v>145</v>
      </c>
      <c r="L80" s="18">
        <v>130</v>
      </c>
      <c r="M80" s="21">
        <v>0.80100000000000005</v>
      </c>
      <c r="N80" s="80">
        <v>4.67741935483871</v>
      </c>
      <c r="O80" s="80">
        <v>0.46575342465753422</v>
      </c>
      <c r="P80" s="80">
        <v>13.3</v>
      </c>
      <c r="Q80" s="81">
        <v>0</v>
      </c>
      <c r="R80" s="80">
        <v>4.7</v>
      </c>
      <c r="S80" s="18"/>
      <c r="T80" s="81"/>
    </row>
    <row r="81" spans="1:20" ht="15.75" thickBot="1" x14ac:dyDescent="0.3">
      <c r="A81" s="351" t="s">
        <v>105</v>
      </c>
      <c r="B81" s="349">
        <v>31</v>
      </c>
      <c r="C81" s="18">
        <v>3</v>
      </c>
      <c r="D81" s="18">
        <v>0</v>
      </c>
      <c r="E81" s="18">
        <v>11</v>
      </c>
      <c r="F81" s="18">
        <v>254</v>
      </c>
      <c r="G81" s="18">
        <v>341</v>
      </c>
      <c r="H81" s="18">
        <v>132</v>
      </c>
      <c r="I81" s="18">
        <v>48</v>
      </c>
      <c r="J81" s="18">
        <v>0</v>
      </c>
      <c r="K81" s="18">
        <v>136</v>
      </c>
      <c r="L81" s="18">
        <v>123</v>
      </c>
      <c r="M81" s="21">
        <v>0.745</v>
      </c>
      <c r="N81" s="80">
        <v>4.387096774193548</v>
      </c>
      <c r="O81" s="80">
        <v>0.65909090909090906</v>
      </c>
      <c r="P81" s="80">
        <v>12</v>
      </c>
      <c r="Q81" s="81">
        <v>0</v>
      </c>
      <c r="R81" s="80">
        <v>4.3</v>
      </c>
      <c r="S81" s="18"/>
      <c r="T81" s="81"/>
    </row>
    <row r="82" spans="1:20" ht="15.75" thickBot="1" x14ac:dyDescent="0.3">
      <c r="A82" s="351" t="s">
        <v>106</v>
      </c>
      <c r="B82" s="349">
        <v>30</v>
      </c>
      <c r="C82" s="18">
        <v>4</v>
      </c>
      <c r="D82" s="18">
        <v>0</v>
      </c>
      <c r="E82" s="18">
        <v>11</v>
      </c>
      <c r="F82" s="18">
        <v>258</v>
      </c>
      <c r="G82" s="18">
        <v>330</v>
      </c>
      <c r="H82" s="18">
        <v>166</v>
      </c>
      <c r="I82" s="18">
        <v>53</v>
      </c>
      <c r="J82" s="18">
        <v>0</v>
      </c>
      <c r="K82" s="18">
        <v>160</v>
      </c>
      <c r="L82" s="18">
        <v>145</v>
      </c>
      <c r="M82" s="21">
        <v>0.78200000000000003</v>
      </c>
      <c r="N82" s="80">
        <v>5.333333333333333</v>
      </c>
      <c r="O82" s="80">
        <v>0.43373493975903615</v>
      </c>
      <c r="P82" s="80">
        <v>15.1</v>
      </c>
      <c r="Q82" s="81">
        <v>0</v>
      </c>
      <c r="R82" s="80">
        <v>5.5</v>
      </c>
      <c r="S82" s="18"/>
      <c r="T82" s="81"/>
    </row>
    <row r="83" spans="1:20" ht="15.75" thickBot="1" x14ac:dyDescent="0.3">
      <c r="A83" s="351" t="s">
        <v>107</v>
      </c>
      <c r="B83" s="349">
        <v>31</v>
      </c>
      <c r="C83" s="18">
        <v>2</v>
      </c>
      <c r="D83" s="18">
        <v>0</v>
      </c>
      <c r="E83" s="18">
        <v>11</v>
      </c>
      <c r="F83" s="18">
        <v>251</v>
      </c>
      <c r="G83" s="18">
        <v>341</v>
      </c>
      <c r="H83" s="18">
        <v>136</v>
      </c>
      <c r="I83" s="18">
        <v>52</v>
      </c>
      <c r="J83" s="18">
        <v>0</v>
      </c>
      <c r="K83" s="18">
        <v>142</v>
      </c>
      <c r="L83" s="18">
        <v>130</v>
      </c>
      <c r="M83" s="21">
        <v>0.73599999999999999</v>
      </c>
      <c r="N83" s="80">
        <v>4.580645161290323</v>
      </c>
      <c r="O83" s="80">
        <v>0.66176470588235292</v>
      </c>
      <c r="P83" s="80">
        <v>12.4</v>
      </c>
      <c r="Q83" s="81">
        <v>0</v>
      </c>
      <c r="R83" s="80">
        <v>4.4000000000000004</v>
      </c>
      <c r="S83" s="18"/>
      <c r="T83" s="81"/>
    </row>
    <row r="84" spans="1:20" ht="15.75" thickBot="1" x14ac:dyDescent="0.3">
      <c r="A84" s="351" t="s">
        <v>108</v>
      </c>
      <c r="B84" s="349">
        <v>30</v>
      </c>
      <c r="C84" s="18"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>
        <v>0</v>
      </c>
      <c r="M84" s="21"/>
      <c r="N84" s="80"/>
      <c r="O84" s="80"/>
      <c r="P84" s="80"/>
      <c r="Q84" s="81"/>
      <c r="R84" s="80"/>
      <c r="S84" s="18"/>
      <c r="T84" s="81"/>
    </row>
    <row r="85" spans="1:20" ht="15.75" thickBot="1" x14ac:dyDescent="0.3">
      <c r="A85" s="351" t="s">
        <v>109</v>
      </c>
      <c r="B85" s="355">
        <v>31</v>
      </c>
      <c r="C85" s="18">
        <v>1</v>
      </c>
      <c r="D85" s="18">
        <v>0</v>
      </c>
      <c r="E85" s="18"/>
      <c r="F85" s="18"/>
      <c r="G85" s="18"/>
      <c r="H85" s="18"/>
      <c r="I85" s="18"/>
      <c r="J85" s="18"/>
      <c r="K85" s="18"/>
      <c r="L85" s="18">
        <v>0</v>
      </c>
      <c r="M85" s="21"/>
      <c r="N85" s="80"/>
      <c r="O85" s="80"/>
      <c r="P85" s="80"/>
      <c r="Q85" s="81"/>
      <c r="R85" s="80"/>
      <c r="S85" s="18"/>
      <c r="T85" s="81"/>
    </row>
    <row r="86" spans="1:20" ht="15.75" thickBot="1" x14ac:dyDescent="0.3">
      <c r="A86" s="335" t="s">
        <v>114</v>
      </c>
      <c r="B86" s="336">
        <f>SUM(B74:B85)</f>
        <v>365</v>
      </c>
      <c r="C86" s="51">
        <v>27</v>
      </c>
      <c r="D86" s="52">
        <v>13.518518518518519</v>
      </c>
      <c r="E86" s="51">
        <v>10.3</v>
      </c>
      <c r="F86" s="51">
        <v>2200</v>
      </c>
      <c r="G86" s="51">
        <v>3139</v>
      </c>
      <c r="H86" s="51">
        <v>1122</v>
      </c>
      <c r="I86" s="51">
        <v>455</v>
      </c>
      <c r="J86" s="51">
        <v>0</v>
      </c>
      <c r="K86" s="51">
        <v>1129</v>
      </c>
      <c r="L86" s="84">
        <v>1044</v>
      </c>
      <c r="M86" s="57">
        <v>0.70099999999999996</v>
      </c>
      <c r="N86" s="56">
        <v>3.1</v>
      </c>
      <c r="O86" s="56">
        <v>0.8</v>
      </c>
      <c r="P86" s="56">
        <v>10.9</v>
      </c>
      <c r="Q86" s="55">
        <v>0</v>
      </c>
      <c r="R86" s="56">
        <v>3.1</v>
      </c>
      <c r="S86" s="51">
        <v>0</v>
      </c>
      <c r="T86" s="141">
        <v>0</v>
      </c>
    </row>
    <row r="87" spans="1:20" ht="15.75" thickBot="1" x14ac:dyDescent="0.3">
      <c r="A87" s="335" t="s">
        <v>110</v>
      </c>
      <c r="B87" s="336">
        <f>SUM(B74:B76)</f>
        <v>90</v>
      </c>
      <c r="C87" s="51">
        <v>7</v>
      </c>
      <c r="D87" s="52">
        <v>12.857142857142858</v>
      </c>
      <c r="E87" s="51">
        <v>8.6666666666666661</v>
      </c>
      <c r="F87" s="51">
        <v>503</v>
      </c>
      <c r="G87" s="51">
        <v>785</v>
      </c>
      <c r="H87" s="51">
        <v>199</v>
      </c>
      <c r="I87" s="51">
        <v>80</v>
      </c>
      <c r="J87" s="51">
        <v>0</v>
      </c>
      <c r="K87" s="51">
        <v>199</v>
      </c>
      <c r="L87" s="84">
        <v>182</v>
      </c>
      <c r="M87" s="57">
        <v>0.64100000000000001</v>
      </c>
      <c r="N87" s="56">
        <v>2.2000000000000002</v>
      </c>
      <c r="O87" s="56">
        <v>1.4</v>
      </c>
      <c r="P87" s="56">
        <v>7.7</v>
      </c>
      <c r="Q87" s="55">
        <v>0</v>
      </c>
      <c r="R87" s="56">
        <v>2.2000000000000002</v>
      </c>
      <c r="S87" s="51">
        <v>0</v>
      </c>
      <c r="T87" s="141">
        <v>0</v>
      </c>
    </row>
    <row r="88" spans="1:20" ht="15.75" thickBot="1" x14ac:dyDescent="0.3">
      <c r="A88" s="335" t="s">
        <v>111</v>
      </c>
      <c r="B88" s="336">
        <v>91</v>
      </c>
      <c r="C88" s="51">
        <v>8</v>
      </c>
      <c r="D88" s="52">
        <v>11.375</v>
      </c>
      <c r="E88" s="51">
        <v>11</v>
      </c>
      <c r="F88" s="51">
        <v>661</v>
      </c>
      <c r="G88" s="51">
        <v>1001</v>
      </c>
      <c r="H88" s="51">
        <v>343</v>
      </c>
      <c r="I88" s="51">
        <v>171</v>
      </c>
      <c r="J88" s="51">
        <v>0</v>
      </c>
      <c r="K88" s="51">
        <v>347</v>
      </c>
      <c r="L88" s="84">
        <v>334</v>
      </c>
      <c r="M88" s="57">
        <v>0.66</v>
      </c>
      <c r="N88" s="56">
        <v>3.8</v>
      </c>
      <c r="O88" s="56">
        <v>1</v>
      </c>
      <c r="P88" s="56">
        <v>10.4</v>
      </c>
      <c r="Q88" s="55">
        <v>0</v>
      </c>
      <c r="R88" s="56">
        <v>3.8</v>
      </c>
      <c r="S88" s="51">
        <v>0</v>
      </c>
      <c r="T88" s="141" t="e">
        <v>#DIV/0!</v>
      </c>
    </row>
    <row r="89" spans="1:20" ht="15.75" thickBot="1" x14ac:dyDescent="0.3">
      <c r="A89" s="335" t="s">
        <v>112</v>
      </c>
      <c r="B89" s="336">
        <v>92</v>
      </c>
      <c r="C89" s="51">
        <v>9</v>
      </c>
      <c r="D89" s="52">
        <v>10.222222222222221</v>
      </c>
      <c r="E89" s="51">
        <v>11</v>
      </c>
      <c r="F89" s="51">
        <v>785</v>
      </c>
      <c r="G89" s="51">
        <v>1012</v>
      </c>
      <c r="H89" s="51">
        <v>444</v>
      </c>
      <c r="I89" s="51">
        <v>152</v>
      </c>
      <c r="J89" s="51">
        <v>0</v>
      </c>
      <c r="K89" s="51">
        <v>441</v>
      </c>
      <c r="L89" s="84">
        <v>398</v>
      </c>
      <c r="M89" s="57">
        <v>0.77600000000000002</v>
      </c>
      <c r="N89" s="56">
        <v>4.8</v>
      </c>
      <c r="O89" s="56">
        <v>0.5</v>
      </c>
      <c r="P89" s="56">
        <v>13.5</v>
      </c>
      <c r="Q89" s="55">
        <v>0</v>
      </c>
      <c r="R89" s="56">
        <v>4.8</v>
      </c>
      <c r="S89" s="51">
        <v>0</v>
      </c>
      <c r="T89" s="141" t="e">
        <v>#DIV/0!</v>
      </c>
    </row>
    <row r="90" spans="1:20" ht="15.75" thickBot="1" x14ac:dyDescent="0.3">
      <c r="A90" s="335" t="s">
        <v>113</v>
      </c>
      <c r="B90" s="336">
        <v>92</v>
      </c>
      <c r="C90" s="51">
        <v>3</v>
      </c>
      <c r="D90" s="52">
        <v>30.666666666666668</v>
      </c>
      <c r="E90" s="51">
        <v>11</v>
      </c>
      <c r="F90" s="51">
        <v>251</v>
      </c>
      <c r="G90" s="51">
        <v>341</v>
      </c>
      <c r="H90" s="51">
        <v>136</v>
      </c>
      <c r="I90" s="51">
        <v>52</v>
      </c>
      <c r="J90" s="51">
        <v>0</v>
      </c>
      <c r="K90" s="51">
        <v>142</v>
      </c>
      <c r="L90" s="84">
        <v>130</v>
      </c>
      <c r="M90" s="57">
        <v>0.73599999999999999</v>
      </c>
      <c r="N90" s="56">
        <v>1.5</v>
      </c>
      <c r="O90" s="56">
        <v>0.7</v>
      </c>
      <c r="P90" s="56">
        <v>12.4</v>
      </c>
      <c r="Q90" s="55">
        <v>0</v>
      </c>
      <c r="R90" s="56">
        <v>1.5</v>
      </c>
      <c r="S90" s="51">
        <v>0</v>
      </c>
      <c r="T90" s="141" t="e">
        <v>#DIV/0!</v>
      </c>
    </row>
    <row r="91" spans="1:20" ht="23.25" customHeight="1" x14ac:dyDescent="0.25">
      <c r="A91" s="401" t="s">
        <v>72</v>
      </c>
      <c r="B91" s="402"/>
      <c r="C91" s="402"/>
      <c r="D91" s="402"/>
      <c r="E91" s="402"/>
      <c r="F91" s="402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130" zoomScaleNormal="130" workbookViewId="0">
      <selection activeCell="F57" sqref="F57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31" t="str">
        <f ca="1">$A$1</f>
        <v xml:space="preserve"> INDICADORES  DE HOSPITALIZACIÓN</v>
      </c>
      <c r="B1" s="1"/>
      <c r="C1" s="6"/>
      <c r="D1" s="6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169"/>
      <c r="S1" s="170"/>
      <c r="T1" s="140"/>
    </row>
    <row r="2" spans="1:20" x14ac:dyDescent="0.25">
      <c r="A2" s="1" t="s">
        <v>43</v>
      </c>
      <c r="B2" s="1"/>
      <c r="C2" s="6"/>
      <c r="D2" s="6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171"/>
      <c r="S2" s="170"/>
      <c r="T2" s="140"/>
    </row>
    <row r="3" spans="1:20" ht="15.75" thickBot="1" x14ac:dyDescent="0.3">
      <c r="A3" s="350" t="s">
        <v>119</v>
      </c>
      <c r="B3" s="6"/>
      <c r="C3" s="70"/>
      <c r="D3" s="70"/>
      <c r="E3" s="6"/>
      <c r="F3" s="6"/>
      <c r="G3" s="6"/>
      <c r="H3" s="6"/>
      <c r="I3" s="6"/>
      <c r="J3" s="6"/>
      <c r="K3" s="6"/>
      <c r="L3" s="127"/>
      <c r="M3" s="6"/>
      <c r="N3" s="6"/>
      <c r="O3" s="6"/>
      <c r="P3" s="6"/>
      <c r="Q3" s="6"/>
      <c r="R3" s="172"/>
      <c r="S3" s="17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7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96" t="s">
        <v>48</v>
      </c>
      <c r="D5" s="297" t="e">
        <v>#VALUE!</v>
      </c>
      <c r="E5" s="296">
        <v>14</v>
      </c>
      <c r="F5" s="296">
        <v>424</v>
      </c>
      <c r="G5" s="296">
        <v>422</v>
      </c>
      <c r="H5" s="296">
        <v>37</v>
      </c>
      <c r="I5" s="296">
        <v>15</v>
      </c>
      <c r="J5" s="296">
        <v>12</v>
      </c>
      <c r="K5" s="296">
        <v>38</v>
      </c>
      <c r="L5" s="296">
        <v>20</v>
      </c>
      <c r="M5" s="297">
        <v>1.0049999999999999</v>
      </c>
      <c r="N5" s="298">
        <v>1.2</v>
      </c>
      <c r="O5" s="298">
        <v>0</v>
      </c>
      <c r="P5" s="298">
        <v>2.6</v>
      </c>
      <c r="Q5" s="297">
        <v>0.32400000000000001</v>
      </c>
      <c r="R5" s="298">
        <v>1.2</v>
      </c>
      <c r="S5" s="299">
        <v>3</v>
      </c>
      <c r="T5" s="300">
        <v>8.1081081081081086E-2</v>
      </c>
    </row>
    <row r="6" spans="1:20" ht="15.75" thickBot="1" x14ac:dyDescent="0.3">
      <c r="A6" s="351" t="s">
        <v>99</v>
      </c>
      <c r="B6" s="349">
        <v>28</v>
      </c>
      <c r="C6" s="296" t="s">
        <v>48</v>
      </c>
      <c r="D6" s="297" t="e">
        <v>#VALUE!</v>
      </c>
      <c r="E6" s="296">
        <v>14</v>
      </c>
      <c r="F6" s="296">
        <v>393</v>
      </c>
      <c r="G6" s="296">
        <v>396</v>
      </c>
      <c r="H6" s="296">
        <v>30</v>
      </c>
      <c r="I6" s="296">
        <v>13</v>
      </c>
      <c r="J6" s="296">
        <v>7</v>
      </c>
      <c r="K6" s="296">
        <v>30</v>
      </c>
      <c r="L6" s="296">
        <v>15</v>
      </c>
      <c r="M6" s="297">
        <v>0.99199999999999999</v>
      </c>
      <c r="N6" s="298">
        <v>1.1000000000000001</v>
      </c>
      <c r="O6" s="298">
        <v>0.1</v>
      </c>
      <c r="P6" s="298">
        <v>2.1</v>
      </c>
      <c r="Q6" s="297">
        <v>0.23300000000000001</v>
      </c>
      <c r="R6" s="298">
        <v>1.1000000000000001</v>
      </c>
      <c r="S6" s="299">
        <v>0</v>
      </c>
      <c r="T6" s="300" t="e">
        <v>#VALUE!</v>
      </c>
    </row>
    <row r="7" spans="1:20" ht="15" customHeight="1" thickBot="1" x14ac:dyDescent="0.3">
      <c r="A7" s="351" t="s">
        <v>100</v>
      </c>
      <c r="B7" s="349">
        <v>31</v>
      </c>
      <c r="C7" s="18" t="s">
        <v>48</v>
      </c>
      <c r="D7" s="21" t="e">
        <v>#VALUE!</v>
      </c>
      <c r="E7" s="18">
        <v>14</v>
      </c>
      <c r="F7" s="18">
        <v>416</v>
      </c>
      <c r="G7" s="18">
        <v>435</v>
      </c>
      <c r="H7" s="18">
        <v>44</v>
      </c>
      <c r="I7" s="18">
        <v>16</v>
      </c>
      <c r="J7" s="18">
        <v>10</v>
      </c>
      <c r="K7" s="18">
        <v>42</v>
      </c>
      <c r="L7" s="18">
        <v>25</v>
      </c>
      <c r="M7" s="21">
        <v>0.95599999999999996</v>
      </c>
      <c r="N7" s="18">
        <v>1.4</v>
      </c>
      <c r="O7" s="18">
        <v>0.4</v>
      </c>
      <c r="P7" s="18">
        <v>3.1</v>
      </c>
      <c r="Q7" s="21">
        <v>0.22700000000000001</v>
      </c>
      <c r="R7" s="18">
        <v>1.4</v>
      </c>
      <c r="S7" s="18">
        <v>0</v>
      </c>
      <c r="T7" s="81" t="e">
        <v>#VALUE!</v>
      </c>
    </row>
    <row r="8" spans="1:20" ht="15.75" thickBot="1" x14ac:dyDescent="0.3">
      <c r="A8" s="351" t="s">
        <v>101</v>
      </c>
      <c r="B8" s="353">
        <v>30</v>
      </c>
      <c r="C8" s="18" t="s">
        <v>48</v>
      </c>
      <c r="D8" s="21" t="e">
        <v>#VALUE!</v>
      </c>
      <c r="E8" s="18">
        <v>14</v>
      </c>
      <c r="F8" s="18">
        <v>319</v>
      </c>
      <c r="G8" s="18">
        <v>426</v>
      </c>
      <c r="H8" s="18">
        <v>49</v>
      </c>
      <c r="I8" s="18">
        <v>9</v>
      </c>
      <c r="J8" s="18">
        <v>1</v>
      </c>
      <c r="K8" s="18">
        <v>53</v>
      </c>
      <c r="L8" s="18">
        <v>31</v>
      </c>
      <c r="M8" s="21">
        <v>0.749</v>
      </c>
      <c r="N8" s="18">
        <v>1.8</v>
      </c>
      <c r="O8" s="18">
        <v>2.2000000000000002</v>
      </c>
      <c r="P8" s="18">
        <v>3.5</v>
      </c>
      <c r="Q8" s="21">
        <v>0.02</v>
      </c>
      <c r="R8" s="18">
        <v>1.6</v>
      </c>
      <c r="S8" s="18">
        <v>0</v>
      </c>
      <c r="T8" s="81" t="e">
        <v>#VALUE!</v>
      </c>
    </row>
    <row r="9" spans="1:20" ht="15.75" thickBot="1" x14ac:dyDescent="0.3">
      <c r="A9" s="351" t="s">
        <v>102</v>
      </c>
      <c r="B9" s="349">
        <v>31</v>
      </c>
      <c r="C9" s="18" t="s">
        <v>48</v>
      </c>
      <c r="D9" s="21" t="e">
        <v>#VALUE!</v>
      </c>
      <c r="E9" s="18">
        <v>14</v>
      </c>
      <c r="F9" s="18">
        <v>420</v>
      </c>
      <c r="G9" s="18">
        <v>449</v>
      </c>
      <c r="H9" s="18">
        <v>29</v>
      </c>
      <c r="I9" s="18">
        <v>9</v>
      </c>
      <c r="J9" s="18">
        <v>5</v>
      </c>
      <c r="K9" s="18">
        <v>30</v>
      </c>
      <c r="L9" s="18">
        <v>15</v>
      </c>
      <c r="M9" s="21">
        <v>0.93500000000000005</v>
      </c>
      <c r="N9" s="18">
        <v>1</v>
      </c>
      <c r="O9" s="18">
        <v>1</v>
      </c>
      <c r="P9" s="18">
        <v>2.1</v>
      </c>
      <c r="Q9" s="21">
        <v>0.17199999999999999</v>
      </c>
      <c r="R9" s="18">
        <v>0.9</v>
      </c>
      <c r="S9" s="18">
        <v>0</v>
      </c>
      <c r="T9" s="81" t="e">
        <v>#VALUE!</v>
      </c>
    </row>
    <row r="10" spans="1:20" ht="15.75" thickBot="1" x14ac:dyDescent="0.3">
      <c r="A10" s="351" t="s">
        <v>103</v>
      </c>
      <c r="B10" s="349">
        <v>30</v>
      </c>
      <c r="C10" s="18" t="s">
        <v>48</v>
      </c>
      <c r="D10" s="21" t="e">
        <v>#VALUE!</v>
      </c>
      <c r="E10" s="18">
        <v>14</v>
      </c>
      <c r="F10" s="18">
        <v>389</v>
      </c>
      <c r="G10" s="18">
        <v>420</v>
      </c>
      <c r="H10" s="18">
        <v>22</v>
      </c>
      <c r="I10" s="18">
        <v>5</v>
      </c>
      <c r="J10" s="18">
        <v>3</v>
      </c>
      <c r="K10" s="18">
        <v>23</v>
      </c>
      <c r="L10" s="18">
        <v>12</v>
      </c>
      <c r="M10" s="21">
        <v>0.92600000000000005</v>
      </c>
      <c r="N10" s="18">
        <v>0.8</v>
      </c>
      <c r="O10" s="18">
        <v>1.4</v>
      </c>
      <c r="P10" s="18">
        <v>1.6</v>
      </c>
      <c r="Q10" s="21">
        <v>0.13600000000000001</v>
      </c>
      <c r="R10" s="18">
        <v>0.7</v>
      </c>
      <c r="S10" s="18">
        <v>0</v>
      </c>
      <c r="T10" s="81" t="e">
        <v>#VALUE!</v>
      </c>
    </row>
    <row r="11" spans="1:20" ht="15.75" thickBot="1" x14ac:dyDescent="0.3">
      <c r="A11" s="351" t="s">
        <v>104</v>
      </c>
      <c r="B11" s="349">
        <v>31</v>
      </c>
      <c r="C11" s="18" t="s">
        <v>48</v>
      </c>
      <c r="D11" s="21" t="e">
        <v>#VALUE!</v>
      </c>
      <c r="E11" s="18">
        <v>14</v>
      </c>
      <c r="F11" s="18">
        <v>445</v>
      </c>
      <c r="G11" s="18">
        <v>434</v>
      </c>
      <c r="H11" s="18">
        <v>24</v>
      </c>
      <c r="I11" s="18">
        <v>11</v>
      </c>
      <c r="J11" s="18">
        <v>6</v>
      </c>
      <c r="K11" s="18">
        <v>25</v>
      </c>
      <c r="L11" s="18">
        <v>17</v>
      </c>
      <c r="M11" s="21">
        <v>1.0249999999999999</v>
      </c>
      <c r="N11" s="18">
        <v>0.8</v>
      </c>
      <c r="O11" s="18">
        <v>0</v>
      </c>
      <c r="P11" s="18">
        <v>1.7</v>
      </c>
      <c r="Q11" s="21">
        <v>0.25</v>
      </c>
      <c r="R11" s="18">
        <v>0.8</v>
      </c>
      <c r="S11" s="18">
        <v>0</v>
      </c>
      <c r="T11" s="81" t="e">
        <v>#VALUE!</v>
      </c>
    </row>
    <row r="12" spans="1:20" ht="15.75" thickBot="1" x14ac:dyDescent="0.3">
      <c r="A12" s="351" t="s">
        <v>105</v>
      </c>
      <c r="B12" s="349">
        <v>31</v>
      </c>
      <c r="C12" s="18" t="s">
        <v>48</v>
      </c>
      <c r="D12" s="21" t="e">
        <v>#VALUE!</v>
      </c>
      <c r="E12" s="18">
        <v>14</v>
      </c>
      <c r="F12" s="18">
        <v>404</v>
      </c>
      <c r="G12" s="18">
        <v>449</v>
      </c>
      <c r="H12" s="18">
        <v>28</v>
      </c>
      <c r="I12" s="18">
        <v>7</v>
      </c>
      <c r="J12" s="18">
        <v>7</v>
      </c>
      <c r="K12" s="18">
        <v>29</v>
      </c>
      <c r="L12" s="18">
        <v>12</v>
      </c>
      <c r="M12" s="21">
        <v>0.9</v>
      </c>
      <c r="N12" s="18">
        <v>0.9</v>
      </c>
      <c r="O12" s="18">
        <v>1.6</v>
      </c>
      <c r="P12" s="18">
        <v>2</v>
      </c>
      <c r="Q12" s="21">
        <v>0.25</v>
      </c>
      <c r="R12" s="18">
        <v>0.9</v>
      </c>
      <c r="S12" s="18">
        <v>0</v>
      </c>
      <c r="T12" s="81" t="e">
        <v>#VALUE!</v>
      </c>
    </row>
    <row r="13" spans="1:20" ht="15.75" thickBot="1" x14ac:dyDescent="0.3">
      <c r="A13" s="351" t="s">
        <v>106</v>
      </c>
      <c r="B13" s="349">
        <v>30</v>
      </c>
      <c r="C13" s="18" t="s">
        <v>48</v>
      </c>
      <c r="D13" s="21" t="e">
        <v>#VALUE!</v>
      </c>
      <c r="E13" s="18">
        <v>15</v>
      </c>
      <c r="F13" s="18">
        <v>391</v>
      </c>
      <c r="G13" s="18">
        <v>450</v>
      </c>
      <c r="H13" s="18">
        <v>31</v>
      </c>
      <c r="I13" s="18">
        <v>11</v>
      </c>
      <c r="J13" s="18">
        <v>8</v>
      </c>
      <c r="K13" s="18">
        <v>30</v>
      </c>
      <c r="L13" s="18">
        <v>17</v>
      </c>
      <c r="M13" s="21">
        <v>0.86899999999999999</v>
      </c>
      <c r="N13" s="18">
        <v>1</v>
      </c>
      <c r="O13" s="18">
        <v>1.9</v>
      </c>
      <c r="P13" s="18">
        <v>2.1</v>
      </c>
      <c r="Q13" s="21">
        <v>0.25800000000000001</v>
      </c>
      <c r="R13" s="18">
        <v>1</v>
      </c>
      <c r="S13" s="18">
        <v>0</v>
      </c>
      <c r="T13" s="81" t="e">
        <v>#VALUE!</v>
      </c>
    </row>
    <row r="14" spans="1:20" ht="15.75" thickBot="1" x14ac:dyDescent="0.3">
      <c r="A14" s="351" t="s">
        <v>107</v>
      </c>
      <c r="B14" s="349">
        <v>31</v>
      </c>
      <c r="C14" s="18" t="s">
        <v>48</v>
      </c>
      <c r="D14" s="21" t="e">
        <v>#VALUE!</v>
      </c>
      <c r="E14" s="18">
        <v>14</v>
      </c>
      <c r="F14" s="18">
        <v>379</v>
      </c>
      <c r="G14" s="18">
        <v>434</v>
      </c>
      <c r="H14" s="18">
        <v>28</v>
      </c>
      <c r="I14" s="18">
        <v>9</v>
      </c>
      <c r="J14" s="18">
        <v>5</v>
      </c>
      <c r="K14" s="18">
        <v>27</v>
      </c>
      <c r="L14" s="18">
        <v>16</v>
      </c>
      <c r="M14" s="21">
        <v>0.873</v>
      </c>
      <c r="N14" s="18">
        <v>0.9</v>
      </c>
      <c r="O14" s="18">
        <v>2</v>
      </c>
      <c r="P14" s="18">
        <v>2</v>
      </c>
      <c r="Q14" s="21">
        <v>0.17899999999999999</v>
      </c>
      <c r="R14" s="18">
        <v>0.9</v>
      </c>
      <c r="S14" s="18">
        <v>0</v>
      </c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24"/>
      <c r="D15" s="82"/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21" t="s">
        <v>48</v>
      </c>
      <c r="N15" s="18" t="s">
        <v>48</v>
      </c>
      <c r="O15" s="18" t="s">
        <v>48</v>
      </c>
      <c r="P15" s="18" t="s">
        <v>48</v>
      </c>
      <c r="Q15" s="21" t="s">
        <v>48</v>
      </c>
      <c r="R15" s="18" t="s">
        <v>48</v>
      </c>
      <c r="S15" s="18">
        <v>0</v>
      </c>
      <c r="T15" s="81" t="e">
        <v>#VALUE!</v>
      </c>
    </row>
    <row r="16" spans="1:20" ht="15.75" thickBot="1" x14ac:dyDescent="0.3">
      <c r="A16" s="351" t="s">
        <v>109</v>
      </c>
      <c r="B16" s="355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18" t="s">
        <v>48</v>
      </c>
      <c r="O16" s="18" t="s">
        <v>48</v>
      </c>
      <c r="P16" s="18" t="s">
        <v>48</v>
      </c>
      <c r="Q16" s="21" t="s">
        <v>48</v>
      </c>
      <c r="R16" s="18" t="s">
        <v>48</v>
      </c>
      <c r="S16" s="18">
        <v>0</v>
      </c>
      <c r="T16" s="81" t="e">
        <v>#VALUE!</v>
      </c>
    </row>
    <row r="17" spans="1:20" ht="15.75" thickBot="1" x14ac:dyDescent="0.3">
      <c r="A17" s="335" t="s">
        <v>114</v>
      </c>
      <c r="B17" s="336">
        <f>SUM(B5:B16)</f>
        <v>365</v>
      </c>
      <c r="C17" s="51" t="s">
        <v>48</v>
      </c>
      <c r="D17" s="55" t="e">
        <v>#VALUE!</v>
      </c>
      <c r="E17" s="51">
        <v>14.1</v>
      </c>
      <c r="F17" s="51">
        <v>3980</v>
      </c>
      <c r="G17" s="51">
        <v>4315</v>
      </c>
      <c r="H17" s="51">
        <v>322</v>
      </c>
      <c r="I17" s="51">
        <v>105</v>
      </c>
      <c r="J17" s="51">
        <v>64</v>
      </c>
      <c r="K17" s="51">
        <v>327</v>
      </c>
      <c r="L17" s="84">
        <v>180</v>
      </c>
      <c r="M17" s="55">
        <v>0.92200000000000004</v>
      </c>
      <c r="N17" s="56">
        <v>0.9</v>
      </c>
      <c r="O17" s="56">
        <v>1</v>
      </c>
      <c r="P17" s="56">
        <v>2.2999999999999998</v>
      </c>
      <c r="Q17" s="55">
        <v>0.19900000000000001</v>
      </c>
      <c r="R17" s="56">
        <v>0.9</v>
      </c>
      <c r="S17" s="51">
        <v>3</v>
      </c>
      <c r="T17" s="151">
        <v>8.1081081081081086E-2</v>
      </c>
    </row>
    <row r="18" spans="1:20" ht="15.75" thickBot="1" x14ac:dyDescent="0.3">
      <c r="A18" s="335" t="s">
        <v>110</v>
      </c>
      <c r="B18" s="336">
        <f>SUM(B5:B7)</f>
        <v>90</v>
      </c>
      <c r="C18" s="51" t="s">
        <v>48</v>
      </c>
      <c r="D18" s="55" t="e">
        <v>#VALUE!</v>
      </c>
      <c r="E18" s="51">
        <v>14</v>
      </c>
      <c r="F18" s="51">
        <v>1233</v>
      </c>
      <c r="G18" s="51">
        <v>1253</v>
      </c>
      <c r="H18" s="51">
        <v>111</v>
      </c>
      <c r="I18" s="51">
        <v>44</v>
      </c>
      <c r="J18" s="51">
        <v>29</v>
      </c>
      <c r="K18" s="51">
        <v>110</v>
      </c>
      <c r="L18" s="84">
        <v>60</v>
      </c>
      <c r="M18" s="55">
        <v>0.98399999999999999</v>
      </c>
      <c r="N18" s="56">
        <v>1.2</v>
      </c>
      <c r="O18" s="56">
        <v>0.2</v>
      </c>
      <c r="P18" s="56">
        <v>2.6</v>
      </c>
      <c r="Q18" s="55">
        <v>0.26100000000000001</v>
      </c>
      <c r="R18" s="56">
        <v>1.2</v>
      </c>
      <c r="S18" s="51">
        <v>3</v>
      </c>
      <c r="T18" s="151">
        <v>8.1081081081081086E-2</v>
      </c>
    </row>
    <row r="19" spans="1:20" ht="15.75" thickBot="1" x14ac:dyDescent="0.3">
      <c r="A19" s="335" t="s">
        <v>111</v>
      </c>
      <c r="B19" s="336">
        <v>91</v>
      </c>
      <c r="C19" s="51" t="s">
        <v>48</v>
      </c>
      <c r="D19" s="55" t="e">
        <v>#VALUE!</v>
      </c>
      <c r="E19" s="51">
        <v>14</v>
      </c>
      <c r="F19" s="51">
        <v>1128</v>
      </c>
      <c r="G19" s="51">
        <v>1295</v>
      </c>
      <c r="H19" s="51">
        <v>100</v>
      </c>
      <c r="I19" s="51">
        <v>23</v>
      </c>
      <c r="J19" s="51">
        <v>9</v>
      </c>
      <c r="K19" s="51">
        <v>106</v>
      </c>
      <c r="L19" s="84">
        <v>58</v>
      </c>
      <c r="M19" s="55">
        <v>0.871</v>
      </c>
      <c r="N19" s="56">
        <v>1.2</v>
      </c>
      <c r="O19" s="56">
        <v>1.7</v>
      </c>
      <c r="P19" s="56">
        <v>2.4</v>
      </c>
      <c r="Q19" s="55">
        <v>0.09</v>
      </c>
      <c r="R19" s="56">
        <v>1.1000000000000001</v>
      </c>
      <c r="S19" s="51">
        <v>0</v>
      </c>
      <c r="T19" s="151" t="e">
        <v>#VALUE!</v>
      </c>
    </row>
    <row r="20" spans="1:20" ht="15.75" thickBot="1" x14ac:dyDescent="0.3">
      <c r="A20" s="335" t="s">
        <v>112</v>
      </c>
      <c r="B20" s="336">
        <v>92</v>
      </c>
      <c r="C20" s="51" t="s">
        <v>48</v>
      </c>
      <c r="D20" s="55" t="e">
        <v>#VALUE!</v>
      </c>
      <c r="E20" s="51">
        <v>14.333333333333334</v>
      </c>
      <c r="F20" s="51">
        <v>1240</v>
      </c>
      <c r="G20" s="51">
        <v>1333</v>
      </c>
      <c r="H20" s="51">
        <v>83</v>
      </c>
      <c r="I20" s="51">
        <v>29</v>
      </c>
      <c r="J20" s="51">
        <v>21</v>
      </c>
      <c r="K20" s="51">
        <v>84</v>
      </c>
      <c r="L20" s="84">
        <v>46</v>
      </c>
      <c r="M20" s="55">
        <v>0.93</v>
      </c>
      <c r="N20" s="56">
        <v>0.9</v>
      </c>
      <c r="O20" s="56">
        <v>1.1000000000000001</v>
      </c>
      <c r="P20" s="56">
        <v>1.9</v>
      </c>
      <c r="Q20" s="55">
        <v>0.253</v>
      </c>
      <c r="R20" s="56">
        <v>0.9</v>
      </c>
      <c r="S20" s="51">
        <v>0</v>
      </c>
      <c r="T20" s="151" t="e">
        <v>#VALUE!</v>
      </c>
    </row>
    <row r="21" spans="1:20" ht="15.75" thickBot="1" x14ac:dyDescent="0.3">
      <c r="A21" s="335" t="s">
        <v>113</v>
      </c>
      <c r="B21" s="336">
        <v>92</v>
      </c>
      <c r="C21" s="51" t="s">
        <v>48</v>
      </c>
      <c r="D21" s="55" t="e">
        <v>#VALUE!</v>
      </c>
      <c r="E21" s="51">
        <v>14</v>
      </c>
      <c r="F21" s="51">
        <v>379</v>
      </c>
      <c r="G21" s="51">
        <v>434</v>
      </c>
      <c r="H21" s="51">
        <v>28</v>
      </c>
      <c r="I21" s="51">
        <v>9</v>
      </c>
      <c r="J21" s="51">
        <v>5</v>
      </c>
      <c r="K21" s="51">
        <v>27</v>
      </c>
      <c r="L21" s="84">
        <v>16</v>
      </c>
      <c r="M21" s="55">
        <v>0.873</v>
      </c>
      <c r="N21" s="56">
        <v>0.3</v>
      </c>
      <c r="O21" s="56">
        <v>2</v>
      </c>
      <c r="P21" s="56">
        <v>2</v>
      </c>
      <c r="Q21" s="55">
        <v>0.17899999999999999</v>
      </c>
      <c r="R21" s="56">
        <v>0.3</v>
      </c>
      <c r="S21" s="51">
        <v>0</v>
      </c>
      <c r="T21" s="151" t="e">
        <v>#VALUE!</v>
      </c>
    </row>
    <row r="22" spans="1:20" x14ac:dyDescent="0.25">
      <c r="A22" s="89"/>
      <c r="B22" s="90"/>
      <c r="C22" s="90"/>
      <c r="D22" s="94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53"/>
      <c r="B23" s="117"/>
      <c r="C23" s="117"/>
      <c r="D23" s="117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70"/>
      <c r="T23" s="140"/>
    </row>
    <row r="24" spans="1:20" x14ac:dyDescent="0.25">
      <c r="A24" s="131" t="str">
        <f ca="1">$A$1</f>
        <v xml:space="preserve"> INDICADORES  DE HOSPITALIZACIÓN</v>
      </c>
      <c r="B24" s="6"/>
      <c r="C24" s="132"/>
      <c r="D24" s="132"/>
      <c r="E24" s="6"/>
      <c r="F24" s="6"/>
      <c r="G24" s="6"/>
      <c r="H24" s="6"/>
      <c r="I24" s="6"/>
      <c r="J24" s="6"/>
      <c r="K24" s="6"/>
      <c r="L24" s="127"/>
      <c r="M24" s="6" t="s">
        <v>44</v>
      </c>
      <c r="N24" s="6"/>
      <c r="O24" s="6"/>
      <c r="P24" s="6"/>
      <c r="Q24" s="6"/>
      <c r="R24" s="6"/>
      <c r="S24" s="170"/>
      <c r="T24" s="140"/>
    </row>
    <row r="25" spans="1:20" x14ac:dyDescent="0.25">
      <c r="A25" s="6" t="s">
        <v>45</v>
      </c>
      <c r="B25" s="6"/>
      <c r="C25" s="117"/>
      <c r="D25" s="117"/>
      <c r="E25" s="6"/>
      <c r="F25" s="6"/>
      <c r="G25" s="6"/>
      <c r="H25" s="6"/>
      <c r="I25" s="6"/>
      <c r="J25" s="6"/>
      <c r="K25" s="6"/>
      <c r="L25" s="127"/>
      <c r="M25" s="6"/>
      <c r="N25" s="6"/>
      <c r="O25" s="6"/>
      <c r="P25" s="6"/>
      <c r="Q25" s="6"/>
      <c r="R25" s="6"/>
      <c r="S25" s="170"/>
      <c r="T25" s="140"/>
    </row>
    <row r="26" spans="1:20" ht="15.75" thickBot="1" x14ac:dyDescent="0.3">
      <c r="A26" s="350" t="s">
        <v>119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70"/>
      <c r="S26" s="170"/>
      <c r="T26" s="140"/>
    </row>
    <row r="27" spans="1:20" ht="54.75" thickBot="1" x14ac:dyDescent="0.3">
      <c r="A27" s="11" t="s">
        <v>1</v>
      </c>
      <c r="B27" s="12" t="s">
        <v>2</v>
      </c>
      <c r="C27" s="137" t="s">
        <v>3</v>
      </c>
      <c r="D27" s="137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301">
        <v>0</v>
      </c>
      <c r="D28" s="301">
        <v>0</v>
      </c>
      <c r="E28" s="301">
        <v>8</v>
      </c>
      <c r="F28" s="301">
        <v>243</v>
      </c>
      <c r="G28" s="301">
        <v>236</v>
      </c>
      <c r="H28" s="301">
        <v>19</v>
      </c>
      <c r="I28" s="301">
        <v>10</v>
      </c>
      <c r="J28" s="301">
        <v>9</v>
      </c>
      <c r="K28" s="301">
        <v>21</v>
      </c>
      <c r="L28" s="301">
        <v>16</v>
      </c>
      <c r="M28" s="302">
        <v>1.03</v>
      </c>
      <c r="N28" s="303">
        <v>0.67741935483870963</v>
      </c>
      <c r="O28" s="303">
        <v>-0.36842105263157893</v>
      </c>
      <c r="P28" s="303">
        <v>2.4</v>
      </c>
      <c r="Q28" s="304">
        <v>0.47399999999999998</v>
      </c>
      <c r="R28" s="303">
        <v>0.6</v>
      </c>
      <c r="S28" s="301">
        <v>2</v>
      </c>
      <c r="T28" s="304">
        <v>0.13333333333333333</v>
      </c>
    </row>
    <row r="29" spans="1:20" ht="15.75" thickBot="1" x14ac:dyDescent="0.3">
      <c r="A29" s="351" t="s">
        <v>99</v>
      </c>
      <c r="B29" s="349">
        <v>28</v>
      </c>
      <c r="C29" s="301">
        <v>0</v>
      </c>
      <c r="D29" s="301">
        <v>0</v>
      </c>
      <c r="E29" s="301">
        <v>8</v>
      </c>
      <c r="F29" s="301">
        <v>225</v>
      </c>
      <c r="G29" s="301">
        <v>228</v>
      </c>
      <c r="H29" s="301">
        <v>18</v>
      </c>
      <c r="I29" s="301">
        <v>11</v>
      </c>
      <c r="J29" s="301">
        <v>7</v>
      </c>
      <c r="K29" s="301">
        <v>17</v>
      </c>
      <c r="L29" s="301">
        <v>11</v>
      </c>
      <c r="M29" s="302">
        <v>0.98699999999999999</v>
      </c>
      <c r="N29" s="303">
        <v>0.6071428571428571</v>
      </c>
      <c r="O29" s="303">
        <v>0.16666666666666666</v>
      </c>
      <c r="P29" s="303">
        <v>2.2999999999999998</v>
      </c>
      <c r="Q29" s="304">
        <v>0.38900000000000001</v>
      </c>
      <c r="R29" s="303">
        <v>0.6</v>
      </c>
      <c r="S29" s="301"/>
      <c r="T29" s="304"/>
    </row>
    <row r="30" spans="1:20" ht="15.75" thickBot="1" x14ac:dyDescent="0.3">
      <c r="A30" s="351" t="s">
        <v>100</v>
      </c>
      <c r="B30" s="349">
        <v>31</v>
      </c>
      <c r="C30" s="18">
        <v>0</v>
      </c>
      <c r="D30" s="18">
        <v>0</v>
      </c>
      <c r="E30" s="18">
        <v>8</v>
      </c>
      <c r="F30" s="18">
        <v>242</v>
      </c>
      <c r="G30" s="18">
        <v>249</v>
      </c>
      <c r="H30" s="18">
        <v>23</v>
      </c>
      <c r="I30" s="18">
        <v>11</v>
      </c>
      <c r="J30" s="18">
        <v>7</v>
      </c>
      <c r="K30" s="18">
        <v>22</v>
      </c>
      <c r="L30" s="18">
        <v>18</v>
      </c>
      <c r="M30" s="21">
        <v>0.97199999999999998</v>
      </c>
      <c r="N30" s="80">
        <v>0.70967741935483875</v>
      </c>
      <c r="O30" s="80">
        <v>0.30434782608695654</v>
      </c>
      <c r="P30" s="80">
        <v>2.9</v>
      </c>
      <c r="Q30" s="81">
        <v>0.30399999999999999</v>
      </c>
      <c r="R30" s="80">
        <v>0.7</v>
      </c>
      <c r="S30" s="18"/>
      <c r="T30" s="81"/>
    </row>
    <row r="31" spans="1:20" ht="15.75" thickBot="1" x14ac:dyDescent="0.3">
      <c r="A31" s="351" t="s">
        <v>101</v>
      </c>
      <c r="B31" s="353">
        <v>30</v>
      </c>
      <c r="C31" s="18">
        <v>0</v>
      </c>
      <c r="D31" s="18">
        <v>0</v>
      </c>
      <c r="E31" s="18">
        <v>8</v>
      </c>
      <c r="F31" s="18">
        <v>130</v>
      </c>
      <c r="G31" s="18">
        <v>246</v>
      </c>
      <c r="H31" s="18">
        <v>23</v>
      </c>
      <c r="I31" s="18">
        <v>6</v>
      </c>
      <c r="J31" s="18">
        <v>0</v>
      </c>
      <c r="K31" s="18">
        <v>25</v>
      </c>
      <c r="L31" s="18">
        <v>19</v>
      </c>
      <c r="M31" s="21">
        <v>0.52800000000000002</v>
      </c>
      <c r="N31" s="80">
        <v>0.83333333333333337</v>
      </c>
      <c r="O31" s="80">
        <v>5.0434782608695654</v>
      </c>
      <c r="P31" s="80">
        <v>2.9</v>
      </c>
      <c r="Q31" s="81">
        <v>0</v>
      </c>
      <c r="R31" s="80">
        <v>0.8</v>
      </c>
      <c r="S31" s="18"/>
      <c r="T31" s="81"/>
    </row>
    <row r="32" spans="1:20" ht="15.75" thickBot="1" x14ac:dyDescent="0.3">
      <c r="A32" s="351" t="s">
        <v>102</v>
      </c>
      <c r="B32" s="349">
        <v>31</v>
      </c>
      <c r="C32" s="18">
        <v>1</v>
      </c>
      <c r="D32" s="18">
        <v>0</v>
      </c>
      <c r="E32" s="18">
        <v>8</v>
      </c>
      <c r="F32" s="18">
        <v>208</v>
      </c>
      <c r="G32" s="18">
        <v>263</v>
      </c>
      <c r="H32" s="18">
        <v>11</v>
      </c>
      <c r="I32" s="18">
        <v>4</v>
      </c>
      <c r="J32" s="18">
        <v>2</v>
      </c>
      <c r="K32" s="18">
        <v>11</v>
      </c>
      <c r="L32" s="18">
        <v>8</v>
      </c>
      <c r="M32" s="21">
        <v>0.79100000000000004</v>
      </c>
      <c r="N32" s="80">
        <v>0.35483870967741937</v>
      </c>
      <c r="O32" s="80">
        <v>5</v>
      </c>
      <c r="P32" s="80">
        <v>1.4</v>
      </c>
      <c r="Q32" s="81">
        <v>0.182</v>
      </c>
      <c r="R32" s="80">
        <v>0.4</v>
      </c>
      <c r="S32" s="18"/>
      <c r="T32" s="81"/>
    </row>
    <row r="33" spans="1:20" ht="15.75" thickBot="1" x14ac:dyDescent="0.3">
      <c r="A33" s="351" t="s">
        <v>103</v>
      </c>
      <c r="B33" s="349">
        <v>30</v>
      </c>
      <c r="C33" s="18">
        <v>0</v>
      </c>
      <c r="D33" s="18">
        <v>0</v>
      </c>
      <c r="E33" s="18">
        <v>8</v>
      </c>
      <c r="F33" s="18">
        <v>199</v>
      </c>
      <c r="G33" s="18">
        <v>240</v>
      </c>
      <c r="H33" s="18">
        <v>7</v>
      </c>
      <c r="I33" s="18">
        <v>1</v>
      </c>
      <c r="J33" s="18">
        <v>0</v>
      </c>
      <c r="K33" s="18">
        <v>8</v>
      </c>
      <c r="L33" s="18">
        <v>6</v>
      </c>
      <c r="M33" s="21">
        <v>0.82899999999999996</v>
      </c>
      <c r="N33" s="80">
        <v>0.26666666666666666</v>
      </c>
      <c r="O33" s="80">
        <v>5.8571428571428568</v>
      </c>
      <c r="P33" s="80">
        <v>0.9</v>
      </c>
      <c r="Q33" s="81">
        <v>0</v>
      </c>
      <c r="R33" s="80">
        <v>0.2</v>
      </c>
      <c r="S33" s="18"/>
      <c r="T33" s="81"/>
    </row>
    <row r="34" spans="1:20" ht="15.75" thickBot="1" x14ac:dyDescent="0.3">
      <c r="A34" s="351" t="s">
        <v>104</v>
      </c>
      <c r="B34" s="349">
        <v>31</v>
      </c>
      <c r="C34" s="18">
        <v>0</v>
      </c>
      <c r="D34" s="18">
        <v>1</v>
      </c>
      <c r="E34" s="18">
        <v>8</v>
      </c>
      <c r="F34" s="18">
        <v>262</v>
      </c>
      <c r="G34" s="18">
        <v>248</v>
      </c>
      <c r="H34" s="18">
        <v>14</v>
      </c>
      <c r="I34" s="18">
        <v>8</v>
      </c>
      <c r="J34" s="18">
        <v>4</v>
      </c>
      <c r="K34" s="18">
        <v>15</v>
      </c>
      <c r="L34" s="18">
        <v>14</v>
      </c>
      <c r="M34" s="21">
        <v>1.056</v>
      </c>
      <c r="N34" s="80">
        <v>0.4838709677419355</v>
      </c>
      <c r="O34" s="80">
        <v>-1</v>
      </c>
      <c r="P34" s="80">
        <v>1.8</v>
      </c>
      <c r="Q34" s="81">
        <v>0.28599999999999998</v>
      </c>
      <c r="R34" s="80">
        <v>0.5</v>
      </c>
      <c r="S34" s="18"/>
      <c r="T34" s="81"/>
    </row>
    <row r="35" spans="1:20" ht="15.75" thickBot="1" x14ac:dyDescent="0.3">
      <c r="A35" s="351" t="s">
        <v>105</v>
      </c>
      <c r="B35" s="349">
        <v>31</v>
      </c>
      <c r="C35" s="18">
        <v>0</v>
      </c>
      <c r="D35" s="18">
        <v>0</v>
      </c>
      <c r="E35" s="18">
        <v>8</v>
      </c>
      <c r="F35" s="18">
        <v>231</v>
      </c>
      <c r="G35" s="18">
        <v>263</v>
      </c>
      <c r="H35" s="18">
        <v>14</v>
      </c>
      <c r="I35" s="18">
        <v>3</v>
      </c>
      <c r="J35" s="18">
        <v>3</v>
      </c>
      <c r="K35" s="18">
        <v>15</v>
      </c>
      <c r="L35" s="18">
        <v>9</v>
      </c>
      <c r="M35" s="21">
        <v>0.878</v>
      </c>
      <c r="N35" s="80">
        <v>0.4838709677419355</v>
      </c>
      <c r="O35" s="80">
        <v>2.2857142857142856</v>
      </c>
      <c r="P35" s="80">
        <v>1.8</v>
      </c>
      <c r="Q35" s="81">
        <v>0.214</v>
      </c>
      <c r="R35" s="80">
        <v>0.5</v>
      </c>
      <c r="S35" s="18"/>
      <c r="T35" s="81"/>
    </row>
    <row r="36" spans="1:20" ht="15.75" thickBot="1" x14ac:dyDescent="0.3">
      <c r="A36" s="351" t="s">
        <v>106</v>
      </c>
      <c r="B36" s="349">
        <v>30</v>
      </c>
      <c r="C36" s="18">
        <v>0</v>
      </c>
      <c r="D36" s="18">
        <v>0</v>
      </c>
      <c r="E36" s="18">
        <v>9</v>
      </c>
      <c r="F36" s="18">
        <v>215</v>
      </c>
      <c r="G36" s="18">
        <v>270</v>
      </c>
      <c r="H36" s="18">
        <v>14</v>
      </c>
      <c r="I36" s="18">
        <v>6</v>
      </c>
      <c r="J36" s="18">
        <v>3</v>
      </c>
      <c r="K36" s="18">
        <v>13</v>
      </c>
      <c r="L36" s="18">
        <v>11</v>
      </c>
      <c r="M36" s="21">
        <v>0.79600000000000004</v>
      </c>
      <c r="N36" s="80">
        <v>0.43333333333333335</v>
      </c>
      <c r="O36" s="80">
        <v>3.9285714285714284</v>
      </c>
      <c r="P36" s="80">
        <v>1.6</v>
      </c>
      <c r="Q36" s="81">
        <v>0.214</v>
      </c>
      <c r="R36" s="80">
        <v>0.5</v>
      </c>
      <c r="S36" s="18"/>
      <c r="T36" s="81"/>
    </row>
    <row r="37" spans="1:20" ht="15.75" thickBot="1" x14ac:dyDescent="0.3">
      <c r="A37" s="351" t="s">
        <v>107</v>
      </c>
      <c r="B37" s="349">
        <v>31</v>
      </c>
      <c r="C37" s="18">
        <v>0</v>
      </c>
      <c r="D37" s="18">
        <v>1</v>
      </c>
      <c r="E37" s="18">
        <v>8</v>
      </c>
      <c r="F37" s="18">
        <v>178</v>
      </c>
      <c r="G37" s="18">
        <v>248</v>
      </c>
      <c r="H37" s="18">
        <v>15</v>
      </c>
      <c r="I37" s="18">
        <v>5</v>
      </c>
      <c r="J37" s="18">
        <v>3</v>
      </c>
      <c r="K37" s="18">
        <v>12</v>
      </c>
      <c r="L37" s="18">
        <v>12</v>
      </c>
      <c r="M37" s="21">
        <v>0.71799999999999997</v>
      </c>
      <c r="N37" s="80">
        <v>0.38709677419354838</v>
      </c>
      <c r="O37" s="80">
        <v>4.666666666666667</v>
      </c>
      <c r="P37" s="80">
        <v>1.9</v>
      </c>
      <c r="Q37" s="81">
        <v>0.2</v>
      </c>
      <c r="R37" s="80">
        <v>0.5</v>
      </c>
      <c r="S37" s="18"/>
      <c r="T37" s="81"/>
    </row>
    <row r="38" spans="1:20" ht="15.75" thickBot="1" x14ac:dyDescent="0.3">
      <c r="A38" s="351" t="s">
        <v>108</v>
      </c>
      <c r="B38" s="349">
        <v>30</v>
      </c>
      <c r="C38" s="18">
        <v>0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1" t="s">
        <v>109</v>
      </c>
      <c r="B39" s="355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5" t="s">
        <v>114</v>
      </c>
      <c r="B40" s="336">
        <f>SUM(B28:B39)</f>
        <v>365</v>
      </c>
      <c r="C40" s="51">
        <v>1</v>
      </c>
      <c r="D40" s="55">
        <v>365</v>
      </c>
      <c r="E40" s="51">
        <v>8.1</v>
      </c>
      <c r="F40" s="51">
        <v>2133</v>
      </c>
      <c r="G40" s="51">
        <v>2491</v>
      </c>
      <c r="H40" s="51">
        <v>158</v>
      </c>
      <c r="I40" s="51">
        <v>65</v>
      </c>
      <c r="J40" s="51">
        <v>38</v>
      </c>
      <c r="K40" s="51">
        <v>159</v>
      </c>
      <c r="L40" s="84">
        <v>124</v>
      </c>
      <c r="M40" s="55">
        <v>0.85599999999999998</v>
      </c>
      <c r="N40" s="56">
        <v>0.4</v>
      </c>
      <c r="O40" s="56">
        <v>2.2999999999999998</v>
      </c>
      <c r="P40" s="56">
        <v>2</v>
      </c>
      <c r="Q40" s="55">
        <v>0.24099999999999999</v>
      </c>
      <c r="R40" s="56">
        <v>0.4</v>
      </c>
      <c r="S40" s="51">
        <v>2</v>
      </c>
      <c r="T40" s="151">
        <v>0.13333333333333333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0</v>
      </c>
      <c r="D41" s="55" t="e">
        <v>#DIV/0!</v>
      </c>
      <c r="E41" s="51">
        <v>8</v>
      </c>
      <c r="F41" s="51">
        <v>710</v>
      </c>
      <c r="G41" s="51">
        <v>713</v>
      </c>
      <c r="H41" s="51">
        <v>60</v>
      </c>
      <c r="I41" s="51">
        <v>32</v>
      </c>
      <c r="J41" s="51">
        <v>23</v>
      </c>
      <c r="K41" s="51">
        <v>60</v>
      </c>
      <c r="L41" s="84">
        <v>45</v>
      </c>
      <c r="M41" s="55">
        <v>0.996</v>
      </c>
      <c r="N41" s="56">
        <v>0.7</v>
      </c>
      <c r="O41" s="56">
        <v>0.1</v>
      </c>
      <c r="P41" s="56">
        <v>2.5</v>
      </c>
      <c r="Q41" s="55">
        <v>0.38300000000000001</v>
      </c>
      <c r="R41" s="56">
        <v>0.7</v>
      </c>
      <c r="S41" s="51">
        <v>2</v>
      </c>
      <c r="T41" s="151">
        <v>0.13333333333333333</v>
      </c>
    </row>
    <row r="42" spans="1:20" ht="15.75" thickBot="1" x14ac:dyDescent="0.3">
      <c r="A42" s="335" t="s">
        <v>111</v>
      </c>
      <c r="B42" s="336">
        <v>91</v>
      </c>
      <c r="C42" s="51">
        <v>1</v>
      </c>
      <c r="D42" s="55">
        <v>91</v>
      </c>
      <c r="E42" s="51">
        <v>8</v>
      </c>
      <c r="F42" s="51">
        <v>537</v>
      </c>
      <c r="G42" s="51">
        <v>749</v>
      </c>
      <c r="H42" s="51">
        <v>41</v>
      </c>
      <c r="I42" s="51">
        <v>11</v>
      </c>
      <c r="J42" s="51">
        <v>2</v>
      </c>
      <c r="K42" s="51">
        <v>44</v>
      </c>
      <c r="L42" s="84">
        <v>33</v>
      </c>
      <c r="M42" s="55">
        <v>0.71699999999999997</v>
      </c>
      <c r="N42" s="56">
        <v>0.5</v>
      </c>
      <c r="O42" s="56">
        <v>5.2</v>
      </c>
      <c r="P42" s="56">
        <v>1.7</v>
      </c>
      <c r="Q42" s="55">
        <v>4.9000000000000002E-2</v>
      </c>
      <c r="R42" s="56">
        <v>0.5</v>
      </c>
      <c r="S42" s="51">
        <v>0</v>
      </c>
      <c r="T42" s="151" t="e">
        <v>#DIV/0!</v>
      </c>
    </row>
    <row r="43" spans="1:20" ht="15.75" thickBot="1" x14ac:dyDescent="0.3">
      <c r="A43" s="335" t="s">
        <v>112</v>
      </c>
      <c r="B43" s="336">
        <v>92</v>
      </c>
      <c r="C43" s="51">
        <v>0</v>
      </c>
      <c r="D43" s="55" t="e">
        <v>#DIV/0!</v>
      </c>
      <c r="E43" s="51">
        <v>8.3333333333333339</v>
      </c>
      <c r="F43" s="51">
        <v>708</v>
      </c>
      <c r="G43" s="51">
        <v>781</v>
      </c>
      <c r="H43" s="51">
        <v>42</v>
      </c>
      <c r="I43" s="51">
        <v>17</v>
      </c>
      <c r="J43" s="51">
        <v>10</v>
      </c>
      <c r="K43" s="51">
        <v>43</v>
      </c>
      <c r="L43" s="84">
        <v>34</v>
      </c>
      <c r="M43" s="55">
        <v>0.90700000000000003</v>
      </c>
      <c r="N43" s="56">
        <v>0.5</v>
      </c>
      <c r="O43" s="56">
        <v>1.7</v>
      </c>
      <c r="P43" s="56">
        <v>1.7</v>
      </c>
      <c r="Q43" s="55">
        <v>0.23799999999999999</v>
      </c>
      <c r="R43" s="56">
        <v>0.5</v>
      </c>
      <c r="S43" s="51">
        <v>0</v>
      </c>
      <c r="T43" s="151" t="e">
        <v>#DIV/0!</v>
      </c>
    </row>
    <row r="44" spans="1:20" ht="15.75" thickBot="1" x14ac:dyDescent="0.3">
      <c r="A44" s="335" t="s">
        <v>113</v>
      </c>
      <c r="B44" s="336">
        <v>92</v>
      </c>
      <c r="C44" s="51">
        <v>0</v>
      </c>
      <c r="D44" s="55" t="e">
        <v>#DIV/0!</v>
      </c>
      <c r="E44" s="51">
        <v>8</v>
      </c>
      <c r="F44" s="51">
        <v>178</v>
      </c>
      <c r="G44" s="51">
        <v>248</v>
      </c>
      <c r="H44" s="51">
        <v>15</v>
      </c>
      <c r="I44" s="51">
        <v>5</v>
      </c>
      <c r="J44" s="51">
        <v>3</v>
      </c>
      <c r="K44" s="51">
        <v>12</v>
      </c>
      <c r="L44" s="84">
        <v>12</v>
      </c>
      <c r="M44" s="55">
        <v>0.71799999999999997</v>
      </c>
      <c r="N44" s="56">
        <v>0.1</v>
      </c>
      <c r="O44" s="56">
        <v>4.7</v>
      </c>
      <c r="P44" s="56">
        <v>1.9</v>
      </c>
      <c r="Q44" s="55">
        <v>0.2</v>
      </c>
      <c r="R44" s="56">
        <v>0.2</v>
      </c>
      <c r="S44" s="51">
        <v>0</v>
      </c>
      <c r="T44" s="151" t="e">
        <v>#DIV/0!</v>
      </c>
    </row>
    <row r="45" spans="1:20" x14ac:dyDescent="0.25">
      <c r="A45" s="89"/>
      <c r="B45" s="90"/>
      <c r="C45" s="90"/>
      <c r="D45" s="94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29"/>
    </row>
    <row r="46" spans="1:20" x14ac:dyDescent="0.25">
      <c r="A46" s="1"/>
      <c r="B46" s="117"/>
      <c r="C46" s="117"/>
      <c r="D46" s="117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70"/>
      <c r="T46" s="140"/>
    </row>
    <row r="47" spans="1:20" x14ac:dyDescent="0.25">
      <c r="A47" s="131" t="str">
        <f ca="1">$A$1</f>
        <v xml:space="preserve"> INDICADORES  DE HOSPITALIZACIÓN</v>
      </c>
      <c r="B47" s="6"/>
      <c r="C47" s="132"/>
      <c r="D47" s="132"/>
      <c r="E47" s="6"/>
      <c r="F47" s="6"/>
      <c r="G47" s="6"/>
      <c r="H47" s="6"/>
      <c r="I47" s="6"/>
      <c r="J47" s="6"/>
      <c r="K47" s="6"/>
      <c r="L47" s="127"/>
      <c r="M47" s="6"/>
      <c r="N47" s="6"/>
      <c r="O47" s="6"/>
      <c r="P47" s="6"/>
      <c r="Q47" s="6"/>
      <c r="R47" s="6"/>
      <c r="S47" s="170"/>
      <c r="T47" s="140"/>
    </row>
    <row r="48" spans="1:20" x14ac:dyDescent="0.25">
      <c r="A48" s="6" t="s">
        <v>46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127"/>
      <c r="M48" s="6"/>
      <c r="N48" s="6"/>
      <c r="O48" s="6"/>
      <c r="P48" s="6"/>
      <c r="Q48" s="6"/>
      <c r="R48" s="6"/>
      <c r="S48" s="170"/>
      <c r="T48" s="140"/>
    </row>
    <row r="49" spans="1:20" ht="15.75" thickBot="1" x14ac:dyDescent="0.3">
      <c r="A49" s="350" t="s">
        <v>119</v>
      </c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70"/>
      <c r="S49" s="170"/>
      <c r="T49" s="140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7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305">
        <v>0</v>
      </c>
      <c r="D51" s="305">
        <v>1</v>
      </c>
      <c r="E51" s="305">
        <v>6</v>
      </c>
      <c r="F51" s="305">
        <v>181</v>
      </c>
      <c r="G51" s="305">
        <v>186</v>
      </c>
      <c r="H51" s="305">
        <v>18</v>
      </c>
      <c r="I51" s="305">
        <v>5</v>
      </c>
      <c r="J51" s="305">
        <v>3</v>
      </c>
      <c r="K51" s="305">
        <v>17</v>
      </c>
      <c r="L51" s="305">
        <v>4</v>
      </c>
      <c r="M51" s="306">
        <v>0.97299999999999998</v>
      </c>
      <c r="N51" s="307">
        <v>0.54838709677419351</v>
      </c>
      <c r="O51" s="307">
        <v>0.27777777777777779</v>
      </c>
      <c r="P51" s="307">
        <v>3</v>
      </c>
      <c r="Q51" s="308">
        <v>0.16700000000000001</v>
      </c>
      <c r="R51" s="307">
        <v>0.6</v>
      </c>
      <c r="S51" s="305">
        <v>1</v>
      </c>
      <c r="T51" s="308">
        <v>4.5454545454545456E-2</v>
      </c>
    </row>
    <row r="52" spans="1:20" ht="15.75" thickBot="1" x14ac:dyDescent="0.3">
      <c r="A52" s="351" t="s">
        <v>99</v>
      </c>
      <c r="B52" s="349">
        <v>28</v>
      </c>
      <c r="C52" s="305">
        <v>0</v>
      </c>
      <c r="D52" s="305">
        <v>2</v>
      </c>
      <c r="E52" s="305">
        <v>6</v>
      </c>
      <c r="F52" s="305">
        <v>168</v>
      </c>
      <c r="G52" s="305">
        <v>168</v>
      </c>
      <c r="H52" s="305">
        <v>12</v>
      </c>
      <c r="I52" s="305">
        <v>2</v>
      </c>
      <c r="J52" s="305">
        <v>0</v>
      </c>
      <c r="K52" s="305">
        <v>13</v>
      </c>
      <c r="L52" s="305">
        <v>4</v>
      </c>
      <c r="M52" s="306">
        <v>1</v>
      </c>
      <c r="N52" s="307">
        <v>0.4642857142857143</v>
      </c>
      <c r="O52" s="307">
        <v>0</v>
      </c>
      <c r="P52" s="307">
        <v>2</v>
      </c>
      <c r="Q52" s="308">
        <v>0</v>
      </c>
      <c r="R52" s="307">
        <v>0.4</v>
      </c>
      <c r="S52" s="305"/>
      <c r="T52" s="308"/>
    </row>
    <row r="53" spans="1:20" ht="15.75" thickBot="1" x14ac:dyDescent="0.3">
      <c r="A53" s="351" t="s">
        <v>100</v>
      </c>
      <c r="B53" s="349">
        <v>31</v>
      </c>
      <c r="C53" s="18">
        <v>0</v>
      </c>
      <c r="D53" s="18">
        <v>0</v>
      </c>
      <c r="E53" s="18">
        <v>6</v>
      </c>
      <c r="F53" s="18">
        <v>174</v>
      </c>
      <c r="G53" s="18">
        <v>186</v>
      </c>
      <c r="H53" s="18">
        <v>21</v>
      </c>
      <c r="I53" s="18">
        <v>5</v>
      </c>
      <c r="J53" s="18">
        <v>3</v>
      </c>
      <c r="K53" s="18">
        <v>20</v>
      </c>
      <c r="L53" s="18">
        <v>7</v>
      </c>
      <c r="M53" s="21">
        <v>0.93500000000000005</v>
      </c>
      <c r="N53" s="80">
        <v>0.64516129032258063</v>
      </c>
      <c r="O53" s="80">
        <v>0.5714285714285714</v>
      </c>
      <c r="P53" s="80">
        <v>3.5</v>
      </c>
      <c r="Q53" s="81">
        <v>0.14299999999999999</v>
      </c>
      <c r="R53" s="80">
        <v>0.7</v>
      </c>
      <c r="S53" s="18"/>
      <c r="T53" s="81"/>
    </row>
    <row r="54" spans="1:20" ht="15.75" thickBot="1" x14ac:dyDescent="0.3">
      <c r="A54" s="351" t="s">
        <v>101</v>
      </c>
      <c r="B54" s="353">
        <v>30</v>
      </c>
      <c r="C54" s="18">
        <v>0</v>
      </c>
      <c r="D54" s="18">
        <v>2</v>
      </c>
      <c r="E54" s="18">
        <v>6</v>
      </c>
      <c r="F54" s="18">
        <v>189</v>
      </c>
      <c r="G54" s="18">
        <v>180</v>
      </c>
      <c r="H54" s="18">
        <v>26</v>
      </c>
      <c r="I54" s="18">
        <v>3</v>
      </c>
      <c r="J54" s="18">
        <v>1</v>
      </c>
      <c r="K54" s="18">
        <v>28</v>
      </c>
      <c r="L54" s="18">
        <v>12</v>
      </c>
      <c r="M54" s="21">
        <v>1.05</v>
      </c>
      <c r="N54" s="80">
        <v>0.93333333333333335</v>
      </c>
      <c r="O54" s="80">
        <v>-0.34615384615384615</v>
      </c>
      <c r="P54" s="80">
        <v>4.3</v>
      </c>
      <c r="Q54" s="81">
        <v>3.7999999999999999E-2</v>
      </c>
      <c r="R54" s="80">
        <v>0.9</v>
      </c>
      <c r="S54" s="18"/>
      <c r="T54" s="81"/>
    </row>
    <row r="55" spans="1:20" ht="15.75" thickBot="1" x14ac:dyDescent="0.3">
      <c r="A55" s="351" t="s">
        <v>102</v>
      </c>
      <c r="B55" s="349">
        <v>31</v>
      </c>
      <c r="C55" s="18">
        <v>0</v>
      </c>
      <c r="D55" s="18">
        <v>1</v>
      </c>
      <c r="E55" s="18">
        <v>6</v>
      </c>
      <c r="F55" s="18">
        <v>212</v>
      </c>
      <c r="G55" s="18">
        <v>186</v>
      </c>
      <c r="H55" s="18">
        <v>18</v>
      </c>
      <c r="I55" s="18">
        <v>5</v>
      </c>
      <c r="J55" s="18">
        <v>3</v>
      </c>
      <c r="K55" s="18">
        <v>19</v>
      </c>
      <c r="L55" s="18">
        <v>7</v>
      </c>
      <c r="M55" s="21">
        <v>1.1399999999999999</v>
      </c>
      <c r="N55" s="80">
        <v>0.61290322580645162</v>
      </c>
      <c r="O55" s="80">
        <v>-1.4444444444444444</v>
      </c>
      <c r="P55" s="80">
        <v>3</v>
      </c>
      <c r="Q55" s="81">
        <v>0.16700000000000001</v>
      </c>
      <c r="R55" s="80">
        <v>0.6</v>
      </c>
      <c r="S55" s="18"/>
      <c r="T55" s="81"/>
    </row>
    <row r="56" spans="1:20" ht="15.75" thickBot="1" x14ac:dyDescent="0.3">
      <c r="A56" s="351" t="s">
        <v>103</v>
      </c>
      <c r="B56" s="349">
        <v>30</v>
      </c>
      <c r="C56" s="18">
        <v>0</v>
      </c>
      <c r="D56" s="18">
        <v>1</v>
      </c>
      <c r="E56" s="18">
        <v>6</v>
      </c>
      <c r="F56" s="18">
        <v>190</v>
      </c>
      <c r="G56" s="18">
        <v>180</v>
      </c>
      <c r="H56" s="18">
        <v>15</v>
      </c>
      <c r="I56" s="18">
        <v>4</v>
      </c>
      <c r="J56" s="18">
        <v>3</v>
      </c>
      <c r="K56" s="18">
        <v>15</v>
      </c>
      <c r="L56" s="18">
        <v>6</v>
      </c>
      <c r="M56" s="21">
        <v>1.056</v>
      </c>
      <c r="N56" s="80">
        <v>0.5</v>
      </c>
      <c r="O56" s="80">
        <v>-0.66666666666666663</v>
      </c>
      <c r="P56" s="80">
        <v>2.5</v>
      </c>
      <c r="Q56" s="81">
        <v>0.2</v>
      </c>
      <c r="R56" s="80">
        <v>0.5</v>
      </c>
      <c r="S56" s="18"/>
      <c r="T56" s="81"/>
    </row>
    <row r="57" spans="1:20" ht="15.75" thickBot="1" x14ac:dyDescent="0.3">
      <c r="A57" s="351" t="s">
        <v>104</v>
      </c>
      <c r="B57" s="349">
        <v>31</v>
      </c>
      <c r="C57" s="18">
        <v>0</v>
      </c>
      <c r="D57" s="18">
        <v>1</v>
      </c>
      <c r="E57" s="18">
        <v>6</v>
      </c>
      <c r="F57" s="18">
        <v>183</v>
      </c>
      <c r="G57" s="18">
        <v>186</v>
      </c>
      <c r="H57" s="18">
        <v>10</v>
      </c>
      <c r="I57" s="18">
        <v>3</v>
      </c>
      <c r="J57" s="18">
        <v>2</v>
      </c>
      <c r="K57" s="18">
        <v>10</v>
      </c>
      <c r="L57" s="18">
        <v>3</v>
      </c>
      <c r="M57" s="21">
        <v>0.98399999999999999</v>
      </c>
      <c r="N57" s="80">
        <v>0.32258064516129031</v>
      </c>
      <c r="O57" s="80">
        <v>0.3</v>
      </c>
      <c r="P57" s="80">
        <v>1.7</v>
      </c>
      <c r="Q57" s="81">
        <v>0.2</v>
      </c>
      <c r="R57" s="80">
        <v>0.3</v>
      </c>
      <c r="S57" s="18"/>
      <c r="T57" s="81"/>
    </row>
    <row r="58" spans="1:20" ht="15.75" thickBot="1" x14ac:dyDescent="0.3">
      <c r="A58" s="351" t="s">
        <v>105</v>
      </c>
      <c r="B58" s="349">
        <v>31</v>
      </c>
      <c r="C58" s="18">
        <v>1</v>
      </c>
      <c r="D58" s="18">
        <v>1</v>
      </c>
      <c r="E58" s="18">
        <v>6</v>
      </c>
      <c r="F58" s="18">
        <v>173</v>
      </c>
      <c r="G58" s="18">
        <v>186</v>
      </c>
      <c r="H58" s="18">
        <v>14</v>
      </c>
      <c r="I58" s="18">
        <v>4</v>
      </c>
      <c r="J58" s="18">
        <v>4</v>
      </c>
      <c r="K58" s="18">
        <v>14</v>
      </c>
      <c r="L58" s="18">
        <v>3</v>
      </c>
      <c r="M58" s="21">
        <v>0.93</v>
      </c>
      <c r="N58" s="80">
        <v>0.45161290322580644</v>
      </c>
      <c r="O58" s="80">
        <v>0.9285714285714286</v>
      </c>
      <c r="P58" s="80">
        <v>2.2999999999999998</v>
      </c>
      <c r="Q58" s="81">
        <v>0.28599999999999998</v>
      </c>
      <c r="R58" s="80">
        <v>0.5</v>
      </c>
      <c r="S58" s="18"/>
      <c r="T58" s="81"/>
    </row>
    <row r="59" spans="1:20" ht="15.75" thickBot="1" x14ac:dyDescent="0.3">
      <c r="A59" s="351" t="s">
        <v>106</v>
      </c>
      <c r="B59" s="349">
        <v>30</v>
      </c>
      <c r="C59" s="18">
        <v>0</v>
      </c>
      <c r="D59" s="18">
        <v>0</v>
      </c>
      <c r="E59" s="18">
        <v>6</v>
      </c>
      <c r="F59" s="18">
        <v>176</v>
      </c>
      <c r="G59" s="18">
        <v>180</v>
      </c>
      <c r="H59" s="18">
        <v>17</v>
      </c>
      <c r="I59" s="18">
        <v>5</v>
      </c>
      <c r="J59" s="18">
        <v>5</v>
      </c>
      <c r="K59" s="18">
        <v>17</v>
      </c>
      <c r="L59" s="18">
        <v>6</v>
      </c>
      <c r="M59" s="21">
        <v>0.97799999999999998</v>
      </c>
      <c r="N59" s="80">
        <v>0.56666666666666665</v>
      </c>
      <c r="O59" s="80">
        <v>0.23529411764705882</v>
      </c>
      <c r="P59" s="80">
        <v>2.8</v>
      </c>
      <c r="Q59" s="81">
        <v>0.29399999999999998</v>
      </c>
      <c r="R59" s="80">
        <v>0.6</v>
      </c>
      <c r="S59" s="18"/>
      <c r="T59" s="81"/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0</v>
      </c>
      <c r="E60" s="18">
        <v>6</v>
      </c>
      <c r="F60" s="18">
        <v>201</v>
      </c>
      <c r="G60" s="18">
        <v>186</v>
      </c>
      <c r="H60" s="18">
        <v>13</v>
      </c>
      <c r="I60" s="18">
        <v>4</v>
      </c>
      <c r="J60" s="18">
        <v>2</v>
      </c>
      <c r="K60" s="18">
        <v>15</v>
      </c>
      <c r="L60" s="18">
        <v>4</v>
      </c>
      <c r="M60" s="21">
        <v>1.081</v>
      </c>
      <c r="N60" s="80">
        <v>0.4838709677419355</v>
      </c>
      <c r="O60" s="80">
        <v>-1.1538461538461537</v>
      </c>
      <c r="P60" s="80">
        <v>2.2000000000000002</v>
      </c>
      <c r="Q60" s="81">
        <v>0.154</v>
      </c>
      <c r="R60" s="80">
        <v>0.4</v>
      </c>
      <c r="S60" s="18"/>
      <c r="T60" s="81"/>
    </row>
    <row r="61" spans="1:20" ht="15.75" thickBot="1" x14ac:dyDescent="0.3">
      <c r="A61" s="351" t="s">
        <v>108</v>
      </c>
      <c r="B61" s="349">
        <v>30</v>
      </c>
      <c r="C61" s="18">
        <v>0</v>
      </c>
      <c r="D61" s="18">
        <v>0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1" t="s">
        <v>109</v>
      </c>
      <c r="B62" s="355">
        <v>31</v>
      </c>
      <c r="C62" s="18">
        <v>0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5" t="s">
        <v>114</v>
      </c>
      <c r="B63" s="336">
        <f>SUM(B51:B62)</f>
        <v>365</v>
      </c>
      <c r="C63" s="51">
        <v>1</v>
      </c>
      <c r="D63" s="55">
        <v>365</v>
      </c>
      <c r="E63" s="51">
        <v>6</v>
      </c>
      <c r="F63" s="51">
        <v>1847</v>
      </c>
      <c r="G63" s="51">
        <v>1824</v>
      </c>
      <c r="H63" s="51">
        <v>164</v>
      </c>
      <c r="I63" s="51">
        <v>40</v>
      </c>
      <c r="J63" s="51">
        <v>26</v>
      </c>
      <c r="K63" s="51">
        <v>168</v>
      </c>
      <c r="L63" s="84">
        <v>56</v>
      </c>
      <c r="M63" s="55">
        <v>1.0129999999999999</v>
      </c>
      <c r="N63" s="56">
        <v>0.5</v>
      </c>
      <c r="O63" s="56">
        <v>0</v>
      </c>
      <c r="P63" s="56">
        <v>2.7</v>
      </c>
      <c r="Q63" s="55">
        <v>0.159</v>
      </c>
      <c r="R63" s="56">
        <v>0.4</v>
      </c>
      <c r="S63" s="51">
        <v>1</v>
      </c>
      <c r="T63" s="151">
        <v>4.5454545454545456E-2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0</v>
      </c>
      <c r="D64" s="55" t="e">
        <v>#DIV/0!</v>
      </c>
      <c r="E64" s="51">
        <v>6</v>
      </c>
      <c r="F64" s="51">
        <v>523</v>
      </c>
      <c r="G64" s="51">
        <v>540</v>
      </c>
      <c r="H64" s="51">
        <v>51</v>
      </c>
      <c r="I64" s="51">
        <v>12</v>
      </c>
      <c r="J64" s="51">
        <v>6</v>
      </c>
      <c r="K64" s="51">
        <v>50</v>
      </c>
      <c r="L64" s="84">
        <v>15</v>
      </c>
      <c r="M64" s="55">
        <v>0.96899999999999997</v>
      </c>
      <c r="N64" s="56">
        <v>0.6</v>
      </c>
      <c r="O64" s="56">
        <v>0.3</v>
      </c>
      <c r="P64" s="56">
        <v>2.8</v>
      </c>
      <c r="Q64" s="55">
        <v>0.11799999999999999</v>
      </c>
      <c r="R64" s="56">
        <v>0.6</v>
      </c>
      <c r="S64" s="51">
        <v>1</v>
      </c>
      <c r="T64" s="151">
        <v>4.5454545454545456E-2</v>
      </c>
    </row>
    <row r="65" spans="1:20" ht="15.75" thickBot="1" x14ac:dyDescent="0.3">
      <c r="A65" s="335" t="s">
        <v>111</v>
      </c>
      <c r="B65" s="336">
        <v>91</v>
      </c>
      <c r="C65" s="51">
        <v>0</v>
      </c>
      <c r="D65" s="55" t="e">
        <v>#DIV/0!</v>
      </c>
      <c r="E65" s="51">
        <v>6</v>
      </c>
      <c r="F65" s="51">
        <v>591</v>
      </c>
      <c r="G65" s="51">
        <v>546</v>
      </c>
      <c r="H65" s="51">
        <v>59</v>
      </c>
      <c r="I65" s="51">
        <v>12</v>
      </c>
      <c r="J65" s="51">
        <v>7</v>
      </c>
      <c r="K65" s="51">
        <v>62</v>
      </c>
      <c r="L65" s="84">
        <v>25</v>
      </c>
      <c r="M65" s="55">
        <v>1.0820000000000001</v>
      </c>
      <c r="N65" s="56">
        <v>0.7</v>
      </c>
      <c r="O65" s="56">
        <v>0</v>
      </c>
      <c r="P65" s="56">
        <v>3.3</v>
      </c>
      <c r="Q65" s="55">
        <v>0.11899999999999999</v>
      </c>
      <c r="R65" s="56">
        <v>0.6</v>
      </c>
      <c r="S65" s="51">
        <v>0</v>
      </c>
      <c r="T65" s="151" t="e">
        <v>#DIV/0!</v>
      </c>
    </row>
    <row r="66" spans="1:20" ht="15.75" thickBot="1" x14ac:dyDescent="0.3">
      <c r="A66" s="335" t="s">
        <v>112</v>
      </c>
      <c r="B66" s="336">
        <v>92</v>
      </c>
      <c r="C66" s="51">
        <v>1</v>
      </c>
      <c r="D66" s="55">
        <v>92</v>
      </c>
      <c r="E66" s="51">
        <v>6</v>
      </c>
      <c r="F66" s="51">
        <v>532</v>
      </c>
      <c r="G66" s="51">
        <v>552</v>
      </c>
      <c r="H66" s="51">
        <v>41</v>
      </c>
      <c r="I66" s="51">
        <v>12</v>
      </c>
      <c r="J66" s="51">
        <v>11</v>
      </c>
      <c r="K66" s="51">
        <v>41</v>
      </c>
      <c r="L66" s="84">
        <v>12</v>
      </c>
      <c r="M66" s="55">
        <v>0.96399999999999997</v>
      </c>
      <c r="N66" s="56">
        <v>0.4</v>
      </c>
      <c r="O66" s="56">
        <v>0.5</v>
      </c>
      <c r="P66" s="56">
        <v>2.2999999999999998</v>
      </c>
      <c r="Q66" s="55">
        <v>0.26800000000000002</v>
      </c>
      <c r="R66" s="56">
        <v>0.4</v>
      </c>
      <c r="S66" s="51">
        <v>0</v>
      </c>
      <c r="T66" s="151" t="e">
        <v>#DIV/0!</v>
      </c>
    </row>
    <row r="67" spans="1:20" ht="15.75" thickBot="1" x14ac:dyDescent="0.3">
      <c r="A67" s="335" t="s">
        <v>113</v>
      </c>
      <c r="B67" s="336">
        <v>92</v>
      </c>
      <c r="C67" s="51">
        <v>0</v>
      </c>
      <c r="D67" s="55" t="e">
        <v>#DIV/0!</v>
      </c>
      <c r="E67" s="51">
        <v>6</v>
      </c>
      <c r="F67" s="51">
        <v>201</v>
      </c>
      <c r="G67" s="51">
        <v>186</v>
      </c>
      <c r="H67" s="51">
        <v>13</v>
      </c>
      <c r="I67" s="51">
        <v>4</v>
      </c>
      <c r="J67" s="51">
        <v>2</v>
      </c>
      <c r="K67" s="51">
        <v>15</v>
      </c>
      <c r="L67" s="84">
        <v>4</v>
      </c>
      <c r="M67" s="55">
        <v>1.081</v>
      </c>
      <c r="N67" s="56">
        <v>0.2</v>
      </c>
      <c r="O67" s="56">
        <v>0</v>
      </c>
      <c r="P67" s="56">
        <v>2.2000000000000002</v>
      </c>
      <c r="Q67" s="55">
        <v>0.154</v>
      </c>
      <c r="R67" s="56">
        <v>0.1</v>
      </c>
      <c r="S67" s="51">
        <v>0</v>
      </c>
      <c r="T67" s="151" t="e">
        <v>#DIV/0!</v>
      </c>
    </row>
    <row r="68" spans="1:20" ht="24" customHeight="1" x14ac:dyDescent="0.25">
      <c r="A68" s="401" t="s">
        <v>72</v>
      </c>
      <c r="B68" s="402"/>
      <c r="C68" s="402"/>
      <c r="D68" s="402"/>
      <c r="E68" s="402"/>
      <c r="F68" s="402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I11" sqref="I11"/>
    </sheetView>
  </sheetViews>
  <sheetFormatPr baseColWidth="10" defaultRowHeight="15" x14ac:dyDescent="0.25"/>
  <cols>
    <col min="3" max="4" width="0" hidden="1" customWidth="1"/>
    <col min="12" max="12" width="11.42578125" hidden="1" customWidth="1"/>
    <col min="19" max="20" width="0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</row>
    <row r="2" spans="1:20" x14ac:dyDescent="0.25">
      <c r="A2" s="6" t="s">
        <v>70</v>
      </c>
      <c r="B2" s="6"/>
      <c r="C2" s="6"/>
      <c r="D2" s="7"/>
      <c r="E2" s="6"/>
      <c r="F2" s="6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169"/>
      <c r="S2" s="170"/>
      <c r="T2" s="140"/>
    </row>
    <row r="3" spans="1:20" x14ac:dyDescent="0.25">
      <c r="A3" s="1" t="s">
        <v>71</v>
      </c>
      <c r="B3" s="1"/>
      <c r="C3" s="6"/>
      <c r="D3" s="6"/>
      <c r="E3" s="1"/>
      <c r="F3" s="1"/>
      <c r="G3" s="1"/>
      <c r="H3" s="1"/>
      <c r="I3" s="1"/>
      <c r="J3" s="1"/>
      <c r="K3" s="1"/>
      <c r="L3" s="139"/>
      <c r="M3" s="1"/>
      <c r="N3" s="1"/>
      <c r="O3" s="1"/>
      <c r="P3" s="1"/>
      <c r="Q3" s="1"/>
      <c r="R3" s="171"/>
      <c r="S3" s="170"/>
      <c r="T3" s="140"/>
    </row>
    <row r="4" spans="1:20" ht="15.75" thickBot="1" x14ac:dyDescent="0.3">
      <c r="A4" s="350" t="s">
        <v>119</v>
      </c>
      <c r="B4" s="6"/>
      <c r="C4" s="70"/>
      <c r="D4" s="70"/>
      <c r="E4" s="6"/>
      <c r="F4" s="6"/>
      <c r="G4" s="6"/>
      <c r="H4" s="6"/>
      <c r="I4" s="6"/>
      <c r="J4" s="6"/>
      <c r="K4" s="6"/>
      <c r="L4" s="127"/>
      <c r="M4" s="6"/>
      <c r="N4" s="6"/>
      <c r="O4" s="6"/>
      <c r="P4" s="6"/>
      <c r="Q4" s="6"/>
      <c r="R4" s="172"/>
      <c r="S4" s="170"/>
      <c r="T4" s="140"/>
    </row>
    <row r="5" spans="1:20" ht="54.75" thickBot="1" x14ac:dyDescent="0.3">
      <c r="A5" s="11" t="s">
        <v>1</v>
      </c>
      <c r="B5" s="12" t="s">
        <v>2</v>
      </c>
      <c r="C5" s="12" t="s">
        <v>3</v>
      </c>
      <c r="D5" s="137" t="s">
        <v>4</v>
      </c>
      <c r="E5" s="15" t="s">
        <v>5</v>
      </c>
      <c r="F5" s="15" t="s">
        <v>6</v>
      </c>
      <c r="G5" s="15" t="s">
        <v>7</v>
      </c>
      <c r="H5" s="15" t="s">
        <v>19</v>
      </c>
      <c r="I5" s="15" t="s">
        <v>31</v>
      </c>
      <c r="J5" s="14" t="s">
        <v>9</v>
      </c>
      <c r="K5" s="14" t="s">
        <v>21</v>
      </c>
      <c r="L5" s="77" t="s">
        <v>22</v>
      </c>
      <c r="M5" s="16" t="s">
        <v>11</v>
      </c>
      <c r="N5" s="17" t="s">
        <v>12</v>
      </c>
      <c r="O5" s="16" t="s">
        <v>13</v>
      </c>
      <c r="P5" s="16" t="s">
        <v>23</v>
      </c>
      <c r="Q5" s="16" t="s">
        <v>47</v>
      </c>
      <c r="R5" s="17" t="s">
        <v>15</v>
      </c>
      <c r="S5" s="16" t="s">
        <v>16</v>
      </c>
      <c r="T5" s="17" t="s">
        <v>17</v>
      </c>
    </row>
    <row r="6" spans="1:20" ht="15.75" thickBot="1" x14ac:dyDescent="0.3">
      <c r="A6" s="351" t="s">
        <v>98</v>
      </c>
      <c r="B6" s="349">
        <v>31</v>
      </c>
      <c r="C6" s="309">
        <v>0</v>
      </c>
      <c r="D6" s="309">
        <v>0</v>
      </c>
      <c r="E6" s="309">
        <v>18</v>
      </c>
      <c r="F6" s="309">
        <v>389</v>
      </c>
      <c r="G6" s="309">
        <v>548</v>
      </c>
      <c r="H6" s="309">
        <v>34</v>
      </c>
      <c r="I6" s="309">
        <v>34</v>
      </c>
      <c r="J6" s="309">
        <v>2</v>
      </c>
      <c r="K6" s="309">
        <v>42</v>
      </c>
      <c r="L6" s="309">
        <v>35</v>
      </c>
      <c r="M6" s="310">
        <v>0.71</v>
      </c>
      <c r="N6" s="311">
        <v>1.4</v>
      </c>
      <c r="O6" s="311">
        <v>4.7</v>
      </c>
      <c r="P6" s="311">
        <v>1.9</v>
      </c>
      <c r="Q6" s="310">
        <v>5.8999999999999997E-2</v>
      </c>
      <c r="R6" s="311">
        <v>1.1000000000000001</v>
      </c>
      <c r="S6" s="313">
        <v>3</v>
      </c>
      <c r="T6" s="314">
        <v>7.3170731707317069E-2</v>
      </c>
    </row>
    <row r="7" spans="1:20" ht="15.75" thickBot="1" x14ac:dyDescent="0.3">
      <c r="A7" s="351" t="s">
        <v>99</v>
      </c>
      <c r="B7" s="349">
        <v>28</v>
      </c>
      <c r="C7" s="309"/>
      <c r="D7" s="309"/>
      <c r="E7" s="309">
        <v>17</v>
      </c>
      <c r="F7" s="309">
        <v>350</v>
      </c>
      <c r="G7" s="309">
        <v>485</v>
      </c>
      <c r="H7" s="309">
        <v>37</v>
      </c>
      <c r="I7" s="309">
        <v>34</v>
      </c>
      <c r="J7" s="309">
        <v>1</v>
      </c>
      <c r="K7" s="309">
        <v>38</v>
      </c>
      <c r="L7" s="309">
        <v>30</v>
      </c>
      <c r="M7" s="310">
        <v>0.72199999999999998</v>
      </c>
      <c r="N7" s="311">
        <v>1.4</v>
      </c>
      <c r="O7" s="311">
        <v>3.6</v>
      </c>
      <c r="P7" s="311">
        <v>2.2000000000000002</v>
      </c>
      <c r="Q7" s="310">
        <v>2.7E-2</v>
      </c>
      <c r="R7" s="311">
        <v>1.3</v>
      </c>
      <c r="S7" s="313"/>
      <c r="T7" s="314"/>
    </row>
    <row r="8" spans="1:20" ht="15.75" thickBot="1" x14ac:dyDescent="0.3">
      <c r="A8" s="351" t="s">
        <v>100</v>
      </c>
      <c r="B8" s="349">
        <v>31</v>
      </c>
      <c r="C8" s="18"/>
      <c r="D8" s="21"/>
      <c r="E8" s="18">
        <v>18</v>
      </c>
      <c r="F8" s="18">
        <v>440</v>
      </c>
      <c r="G8" s="18">
        <v>558</v>
      </c>
      <c r="H8" s="18">
        <v>45</v>
      </c>
      <c r="I8" s="18">
        <v>42</v>
      </c>
      <c r="J8" s="18">
        <v>3</v>
      </c>
      <c r="K8" s="18">
        <v>37</v>
      </c>
      <c r="L8" s="18">
        <v>30</v>
      </c>
      <c r="M8" s="21">
        <v>0.78900000000000003</v>
      </c>
      <c r="N8" s="22">
        <v>1.2</v>
      </c>
      <c r="O8" s="22">
        <v>2.6</v>
      </c>
      <c r="P8" s="22">
        <v>2.5</v>
      </c>
      <c r="Q8" s="21">
        <v>6.7000000000000004E-2</v>
      </c>
      <c r="R8" s="22">
        <v>1.5</v>
      </c>
      <c r="S8" s="18"/>
      <c r="T8" s="81"/>
    </row>
    <row r="9" spans="1:20" ht="15.75" thickBot="1" x14ac:dyDescent="0.3">
      <c r="A9" s="351" t="s">
        <v>101</v>
      </c>
      <c r="B9" s="353">
        <v>30</v>
      </c>
      <c r="C9" s="18"/>
      <c r="D9" s="21"/>
      <c r="E9" s="18">
        <v>19</v>
      </c>
      <c r="F9" s="18">
        <v>448</v>
      </c>
      <c r="G9" s="18">
        <v>556</v>
      </c>
      <c r="H9" s="18">
        <v>32</v>
      </c>
      <c r="I9" s="18">
        <v>30</v>
      </c>
      <c r="J9" s="18">
        <v>1</v>
      </c>
      <c r="K9" s="18">
        <v>41</v>
      </c>
      <c r="L9" s="18">
        <v>35</v>
      </c>
      <c r="M9" s="21">
        <v>0.80600000000000005</v>
      </c>
      <c r="N9" s="22">
        <v>1.4</v>
      </c>
      <c r="O9" s="22">
        <v>3.4</v>
      </c>
      <c r="P9" s="22">
        <v>1.7</v>
      </c>
      <c r="Q9" s="21">
        <v>3.1E-2</v>
      </c>
      <c r="R9" s="22">
        <v>1.1000000000000001</v>
      </c>
      <c r="S9" s="18"/>
      <c r="T9" s="81"/>
    </row>
    <row r="10" spans="1:20" ht="15.75" thickBot="1" x14ac:dyDescent="0.3">
      <c r="A10" s="351" t="s">
        <v>102</v>
      </c>
      <c r="B10" s="349">
        <v>31</v>
      </c>
      <c r="C10" s="18"/>
      <c r="D10" s="21"/>
      <c r="E10" s="18">
        <v>19</v>
      </c>
      <c r="F10" s="18">
        <v>476</v>
      </c>
      <c r="G10" s="18">
        <v>600</v>
      </c>
      <c r="H10" s="18">
        <v>34</v>
      </c>
      <c r="I10" s="18">
        <v>33</v>
      </c>
      <c r="J10" s="18">
        <v>0</v>
      </c>
      <c r="K10" s="18">
        <v>35</v>
      </c>
      <c r="L10" s="18">
        <v>30</v>
      </c>
      <c r="M10" s="21">
        <v>0.79300000000000004</v>
      </c>
      <c r="N10" s="22">
        <v>1.1000000000000001</v>
      </c>
      <c r="O10" s="22">
        <v>3.6</v>
      </c>
      <c r="P10" s="22">
        <v>1.8</v>
      </c>
      <c r="Q10" s="21">
        <v>0</v>
      </c>
      <c r="R10" s="22">
        <v>1.1000000000000001</v>
      </c>
      <c r="S10" s="18"/>
      <c r="T10" s="81"/>
    </row>
    <row r="11" spans="1:20" ht="15.75" thickBot="1" x14ac:dyDescent="0.3">
      <c r="A11" s="351" t="s">
        <v>103</v>
      </c>
      <c r="B11" s="349">
        <v>30</v>
      </c>
      <c r="C11" s="18"/>
      <c r="D11" s="21"/>
      <c r="E11" s="18">
        <v>19</v>
      </c>
      <c r="F11" s="18">
        <v>481</v>
      </c>
      <c r="G11" s="18">
        <v>567</v>
      </c>
      <c r="H11" s="18">
        <v>39</v>
      </c>
      <c r="I11" s="18">
        <v>38</v>
      </c>
      <c r="J11" s="18">
        <v>1</v>
      </c>
      <c r="K11" s="18">
        <v>34</v>
      </c>
      <c r="L11" s="18">
        <v>29</v>
      </c>
      <c r="M11" s="21">
        <v>0.84799999999999998</v>
      </c>
      <c r="N11" s="22">
        <v>1.1000000000000001</v>
      </c>
      <c r="O11" s="22">
        <v>2.2000000000000002</v>
      </c>
      <c r="P11" s="22">
        <v>2.1</v>
      </c>
      <c r="Q11" s="21">
        <v>2.5999999999999999E-2</v>
      </c>
      <c r="R11" s="22">
        <v>1.3</v>
      </c>
      <c r="S11" s="18"/>
      <c r="T11" s="81"/>
    </row>
    <row r="12" spans="1:20" ht="15.75" thickBot="1" x14ac:dyDescent="0.3">
      <c r="A12" s="351" t="s">
        <v>104</v>
      </c>
      <c r="B12" s="349">
        <v>31</v>
      </c>
      <c r="C12" s="18"/>
      <c r="D12" s="21"/>
      <c r="E12" s="18">
        <v>19</v>
      </c>
      <c r="F12" s="18">
        <v>450</v>
      </c>
      <c r="G12" s="18">
        <v>592</v>
      </c>
      <c r="H12" s="18">
        <v>40</v>
      </c>
      <c r="I12" s="18">
        <v>39</v>
      </c>
      <c r="J12" s="18">
        <v>3</v>
      </c>
      <c r="K12" s="18">
        <v>36</v>
      </c>
      <c r="L12" s="18">
        <v>30</v>
      </c>
      <c r="M12" s="21">
        <v>0.76</v>
      </c>
      <c r="N12" s="22">
        <v>1.2</v>
      </c>
      <c r="O12" s="22">
        <v>3.6</v>
      </c>
      <c r="P12" s="22">
        <v>2.1</v>
      </c>
      <c r="Q12" s="21">
        <v>7.4999999999999997E-2</v>
      </c>
      <c r="R12" s="22">
        <v>1.3</v>
      </c>
      <c r="S12" s="18"/>
      <c r="T12" s="81"/>
    </row>
    <row r="13" spans="1:20" ht="15.75" thickBot="1" x14ac:dyDescent="0.3">
      <c r="A13" s="351" t="s">
        <v>105</v>
      </c>
      <c r="B13" s="349">
        <v>31</v>
      </c>
      <c r="C13" s="18">
        <v>0</v>
      </c>
      <c r="D13" s="21">
        <v>0</v>
      </c>
      <c r="E13" s="18">
        <v>19</v>
      </c>
      <c r="F13" s="18">
        <v>516</v>
      </c>
      <c r="G13" s="18">
        <v>595</v>
      </c>
      <c r="H13" s="18">
        <v>32</v>
      </c>
      <c r="I13" s="18">
        <v>28</v>
      </c>
      <c r="J13" s="18">
        <v>0</v>
      </c>
      <c r="K13" s="18">
        <v>39</v>
      </c>
      <c r="L13" s="18">
        <v>33</v>
      </c>
      <c r="M13" s="21">
        <v>0.86699999999999999</v>
      </c>
      <c r="N13" s="22">
        <v>1.3</v>
      </c>
      <c r="O13" s="22">
        <v>2.5</v>
      </c>
      <c r="P13" s="22">
        <v>1.7</v>
      </c>
      <c r="Q13" s="21">
        <v>0</v>
      </c>
      <c r="R13" s="22">
        <v>1</v>
      </c>
      <c r="S13" s="18"/>
      <c r="T13" s="81"/>
    </row>
    <row r="14" spans="1:20" ht="15.75" thickBot="1" x14ac:dyDescent="0.3">
      <c r="A14" s="351" t="s">
        <v>106</v>
      </c>
      <c r="B14" s="349">
        <v>30</v>
      </c>
      <c r="C14" s="18">
        <v>0</v>
      </c>
      <c r="D14" s="21">
        <v>0</v>
      </c>
      <c r="E14" s="18">
        <v>19</v>
      </c>
      <c r="F14" s="18">
        <v>531</v>
      </c>
      <c r="G14" s="18">
        <v>576</v>
      </c>
      <c r="H14" s="18">
        <v>56</v>
      </c>
      <c r="I14" s="18">
        <v>54</v>
      </c>
      <c r="J14" s="18">
        <v>4</v>
      </c>
      <c r="K14" s="18">
        <v>55</v>
      </c>
      <c r="L14" s="18">
        <v>42</v>
      </c>
      <c r="M14" s="21">
        <v>0.92200000000000004</v>
      </c>
      <c r="N14" s="22">
        <v>1.8</v>
      </c>
      <c r="O14" s="22">
        <v>0.8</v>
      </c>
      <c r="P14" s="22">
        <v>2.9</v>
      </c>
      <c r="Q14" s="21">
        <v>7.0999999999999994E-2</v>
      </c>
      <c r="R14" s="22">
        <v>1.9</v>
      </c>
      <c r="S14" s="18"/>
      <c r="T14" s="81"/>
    </row>
    <row r="15" spans="1:20" ht="15.75" thickBot="1" x14ac:dyDescent="0.3">
      <c r="A15" s="351" t="s">
        <v>107</v>
      </c>
      <c r="B15" s="349">
        <v>31</v>
      </c>
      <c r="C15" s="18">
        <v>0</v>
      </c>
      <c r="D15" s="21">
        <v>1</v>
      </c>
      <c r="E15" s="18">
        <v>18</v>
      </c>
      <c r="F15" s="18">
        <v>475</v>
      </c>
      <c r="G15" s="18">
        <v>553</v>
      </c>
      <c r="H15" s="18">
        <v>59</v>
      </c>
      <c r="I15" s="18">
        <v>57</v>
      </c>
      <c r="J15" s="18">
        <v>0</v>
      </c>
      <c r="K15" s="18">
        <v>58</v>
      </c>
      <c r="L15" s="18">
        <v>49</v>
      </c>
      <c r="M15" s="21">
        <v>0.85899999999999999</v>
      </c>
      <c r="N15" s="22">
        <v>1.9</v>
      </c>
      <c r="O15" s="22">
        <v>1.3</v>
      </c>
      <c r="P15" s="22">
        <v>3.3</v>
      </c>
      <c r="Q15" s="21">
        <v>0</v>
      </c>
      <c r="R15" s="22">
        <v>1.9</v>
      </c>
      <c r="S15" s="18"/>
      <c r="T15" s="81"/>
    </row>
    <row r="16" spans="1:20" ht="15.75" thickBot="1" x14ac:dyDescent="0.3">
      <c r="A16" s="351" t="s">
        <v>108</v>
      </c>
      <c r="B16" s="349">
        <v>30</v>
      </c>
      <c r="C16" s="24">
        <v>0</v>
      </c>
      <c r="D16" s="82">
        <v>1</v>
      </c>
      <c r="E16" s="18"/>
      <c r="F16" s="18"/>
      <c r="G16" s="18"/>
      <c r="H16" s="18"/>
      <c r="I16" s="18"/>
      <c r="J16" s="18"/>
      <c r="K16" s="18"/>
      <c r="L16" s="18">
        <v>0</v>
      </c>
      <c r="M16" s="21"/>
      <c r="N16" s="22"/>
      <c r="O16" s="22"/>
      <c r="P16" s="22"/>
      <c r="Q16" s="21"/>
      <c r="R16" s="22"/>
      <c r="S16" s="18"/>
      <c r="T16" s="81"/>
    </row>
    <row r="17" spans="1:20" ht="15.75" thickBot="1" x14ac:dyDescent="0.3">
      <c r="A17" s="351" t="s">
        <v>109</v>
      </c>
      <c r="B17" s="355">
        <v>31</v>
      </c>
      <c r="C17" s="27">
        <v>0</v>
      </c>
      <c r="D17" s="83">
        <v>1</v>
      </c>
      <c r="E17" s="18"/>
      <c r="F17" s="18"/>
      <c r="G17" s="18"/>
      <c r="H17" s="18"/>
      <c r="I17" s="18"/>
      <c r="J17" s="18"/>
      <c r="K17" s="18"/>
      <c r="L17" s="18">
        <v>0</v>
      </c>
      <c r="M17" s="21"/>
      <c r="N17" s="22"/>
      <c r="O17" s="22"/>
      <c r="P17" s="22"/>
      <c r="Q17" s="21"/>
      <c r="R17" s="22"/>
      <c r="S17" s="18"/>
      <c r="T17" s="81"/>
    </row>
    <row r="18" spans="1:20" ht="15.75" thickBot="1" x14ac:dyDescent="0.3">
      <c r="A18" s="335" t="s">
        <v>114</v>
      </c>
      <c r="B18" s="336">
        <f>SUM(B6:B17)</f>
        <v>365</v>
      </c>
      <c r="C18" s="51">
        <v>0</v>
      </c>
      <c r="D18" s="55" t="e">
        <v>#DIV/0!</v>
      </c>
      <c r="E18" s="51">
        <v>18.5</v>
      </c>
      <c r="F18" s="51">
        <v>4556</v>
      </c>
      <c r="G18" s="51">
        <v>5630</v>
      </c>
      <c r="H18" s="51">
        <v>408</v>
      </c>
      <c r="I18" s="51">
        <v>389</v>
      </c>
      <c r="J18" s="51">
        <v>15</v>
      </c>
      <c r="K18" s="51">
        <v>415</v>
      </c>
      <c r="L18" s="84">
        <v>343</v>
      </c>
      <c r="M18" s="55">
        <v>0.80900000000000005</v>
      </c>
      <c r="N18" s="56">
        <v>1.1000000000000001</v>
      </c>
      <c r="O18" s="56">
        <v>2.6</v>
      </c>
      <c r="P18" s="56">
        <v>2.2000000000000002</v>
      </c>
      <c r="Q18" s="55">
        <v>3.6999999999999998E-2</v>
      </c>
      <c r="R18" s="56">
        <v>1.1000000000000001</v>
      </c>
      <c r="S18" s="51">
        <v>3</v>
      </c>
      <c r="T18" s="151">
        <v>7.3170731707317069E-2</v>
      </c>
    </row>
    <row r="19" spans="1:20" ht="15.75" thickBot="1" x14ac:dyDescent="0.3">
      <c r="A19" s="335" t="s">
        <v>110</v>
      </c>
      <c r="B19" s="336">
        <f>SUM(B6:B8)</f>
        <v>90</v>
      </c>
      <c r="C19" s="51">
        <v>0</v>
      </c>
      <c r="D19" s="55" t="e">
        <v>#DIV/0!</v>
      </c>
      <c r="E19" s="51">
        <v>17.666666666666668</v>
      </c>
      <c r="F19" s="51">
        <v>1179</v>
      </c>
      <c r="G19" s="51">
        <v>1591</v>
      </c>
      <c r="H19" s="51">
        <v>116</v>
      </c>
      <c r="I19" s="51">
        <v>110</v>
      </c>
      <c r="J19" s="51">
        <v>6</v>
      </c>
      <c r="K19" s="51">
        <v>117</v>
      </c>
      <c r="L19" s="84">
        <v>95</v>
      </c>
      <c r="M19" s="55">
        <v>0.74099999999999999</v>
      </c>
      <c r="N19" s="56">
        <v>1.3</v>
      </c>
      <c r="O19" s="56">
        <v>3.6</v>
      </c>
      <c r="P19" s="56">
        <v>2.2000000000000002</v>
      </c>
      <c r="Q19" s="55">
        <v>5.1999999999999998E-2</v>
      </c>
      <c r="R19" s="56">
        <v>1.3</v>
      </c>
      <c r="S19" s="51">
        <v>3</v>
      </c>
      <c r="T19" s="151">
        <v>7.3170731707317069E-2</v>
      </c>
    </row>
    <row r="20" spans="1:20" ht="15.75" thickBot="1" x14ac:dyDescent="0.3">
      <c r="A20" s="335" t="s">
        <v>111</v>
      </c>
      <c r="B20" s="336">
        <v>91</v>
      </c>
      <c r="C20" s="51">
        <v>0</v>
      </c>
      <c r="D20" s="55" t="e">
        <v>#DIV/0!</v>
      </c>
      <c r="E20" s="51">
        <v>19</v>
      </c>
      <c r="F20" s="51">
        <v>1405</v>
      </c>
      <c r="G20" s="51">
        <v>1723</v>
      </c>
      <c r="H20" s="51">
        <v>105</v>
      </c>
      <c r="I20" s="51">
        <v>101</v>
      </c>
      <c r="J20" s="51">
        <v>2</v>
      </c>
      <c r="K20" s="51">
        <v>110</v>
      </c>
      <c r="L20" s="84">
        <v>94</v>
      </c>
      <c r="M20" s="55">
        <v>0.81499999999999995</v>
      </c>
      <c r="N20" s="56">
        <v>1.2</v>
      </c>
      <c r="O20" s="56">
        <v>3</v>
      </c>
      <c r="P20" s="56">
        <v>1.8</v>
      </c>
      <c r="Q20" s="55">
        <v>1.9E-2</v>
      </c>
      <c r="R20" s="56">
        <v>1.2</v>
      </c>
      <c r="S20" s="51">
        <v>0</v>
      </c>
      <c r="T20" s="151" t="e">
        <v>#DIV/0!</v>
      </c>
    </row>
    <row r="21" spans="1:20" ht="15.75" thickBot="1" x14ac:dyDescent="0.3">
      <c r="A21" s="335" t="s">
        <v>112</v>
      </c>
      <c r="B21" s="336">
        <v>92</v>
      </c>
      <c r="C21" s="51">
        <v>0</v>
      </c>
      <c r="D21" s="55" t="e">
        <v>#DIV/0!</v>
      </c>
      <c r="E21" s="51">
        <v>19</v>
      </c>
      <c r="F21" s="51">
        <v>1497</v>
      </c>
      <c r="G21" s="51">
        <v>1763</v>
      </c>
      <c r="H21" s="51">
        <v>128</v>
      </c>
      <c r="I21" s="51">
        <v>121</v>
      </c>
      <c r="J21" s="51">
        <v>7</v>
      </c>
      <c r="K21" s="51">
        <v>130</v>
      </c>
      <c r="L21" s="84">
        <v>105</v>
      </c>
      <c r="M21" s="55">
        <v>0.84899999999999998</v>
      </c>
      <c r="N21" s="56">
        <v>1.4</v>
      </c>
      <c r="O21" s="56">
        <v>2.1</v>
      </c>
      <c r="P21" s="56">
        <v>2.2000000000000002</v>
      </c>
      <c r="Q21" s="55">
        <v>5.5E-2</v>
      </c>
      <c r="R21" s="56">
        <v>1.4</v>
      </c>
      <c r="S21" s="51">
        <v>0</v>
      </c>
      <c r="T21" s="151" t="e">
        <v>#DIV/0!</v>
      </c>
    </row>
    <row r="22" spans="1:20" ht="15.75" thickBot="1" x14ac:dyDescent="0.3">
      <c r="A22" s="335" t="s">
        <v>113</v>
      </c>
      <c r="B22" s="336">
        <v>92</v>
      </c>
      <c r="C22" s="51">
        <v>0</v>
      </c>
      <c r="D22" s="55" t="e">
        <v>#DIV/0!</v>
      </c>
      <c r="E22" s="51">
        <v>18</v>
      </c>
      <c r="F22" s="51">
        <v>475</v>
      </c>
      <c r="G22" s="51">
        <v>553</v>
      </c>
      <c r="H22" s="51">
        <v>59</v>
      </c>
      <c r="I22" s="51">
        <v>57</v>
      </c>
      <c r="J22" s="51">
        <v>0</v>
      </c>
      <c r="K22" s="51">
        <v>58</v>
      </c>
      <c r="L22" s="84">
        <v>49</v>
      </c>
      <c r="M22" s="55">
        <v>0.85899999999999999</v>
      </c>
      <c r="N22" s="56">
        <v>0.6</v>
      </c>
      <c r="O22" s="56">
        <v>1.3</v>
      </c>
      <c r="P22" s="56">
        <v>3.3</v>
      </c>
      <c r="Q22" s="55">
        <v>0</v>
      </c>
      <c r="R22" s="56">
        <v>0.6</v>
      </c>
      <c r="S22" s="51">
        <v>0</v>
      </c>
      <c r="T22" s="151" t="e">
        <v>#DIV/0!</v>
      </c>
    </row>
    <row r="23" spans="1:20" ht="24" customHeight="1" x14ac:dyDescent="0.25">
      <c r="A23" s="401" t="s">
        <v>72</v>
      </c>
      <c r="B23" s="402"/>
      <c r="C23" s="402"/>
      <c r="D23" s="402"/>
      <c r="E23" s="402"/>
      <c r="F23" s="402"/>
      <c r="G23" s="90"/>
      <c r="H23" s="90"/>
      <c r="I23" s="90"/>
      <c r="J23" s="90"/>
      <c r="K23" s="90"/>
      <c r="L23" s="93"/>
      <c r="M23" s="94"/>
      <c r="N23" s="95"/>
      <c r="O23" s="95"/>
      <c r="P23" s="95"/>
      <c r="Q23" s="94"/>
      <c r="R23" s="95"/>
      <c r="S23" s="90"/>
      <c r="T23" s="129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HNDAC</vt:lpstr>
      <vt:lpstr>MEDICINA</vt:lpstr>
      <vt:lpstr>CIRUGIA</vt:lpstr>
      <vt:lpstr>PEDIATRIA</vt:lpstr>
      <vt:lpstr>G-O</vt:lpstr>
      <vt:lpstr>AREAS CRITICAS</vt:lpstr>
      <vt:lpstr>ONCOLOGIA</vt:lpstr>
    </vt:vector>
  </TitlesOfParts>
  <Company>HNDAC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Ninfa Soto Asencios</cp:lastModifiedBy>
  <cp:lastPrinted>2021-05-06T17:36:23Z</cp:lastPrinted>
  <dcterms:created xsi:type="dcterms:W3CDTF">2014-07-26T14:55:06Z</dcterms:created>
  <dcterms:modified xsi:type="dcterms:W3CDTF">2021-11-09T14:08:23Z</dcterms:modified>
</cp:coreProperties>
</file>