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435"/>
  </bookViews>
  <sheets>
    <sheet name="PHM X SERVICIOS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1" i="3" l="1"/>
  <c r="AF36" i="3"/>
  <c r="AF39" i="3"/>
  <c r="AF38" i="3"/>
  <c r="AF34" i="3"/>
  <c r="AF37" i="3"/>
  <c r="AF32" i="3"/>
  <c r="AF22" i="3"/>
  <c r="AF23" i="3"/>
  <c r="AF24" i="3"/>
  <c r="AF25" i="3"/>
  <c r="AF26" i="3"/>
  <c r="AF27" i="3"/>
  <c r="AF28" i="3"/>
  <c r="AF29" i="3"/>
  <c r="AF30" i="3"/>
  <c r="AF21" i="3"/>
  <c r="AF20" i="3"/>
  <c r="AF9" i="3"/>
  <c r="AF10" i="3"/>
  <c r="AF11" i="3"/>
  <c r="AF12" i="3"/>
  <c r="AF13" i="3"/>
  <c r="AF14" i="3"/>
  <c r="AF15" i="3"/>
  <c r="AF16" i="3"/>
  <c r="AF17" i="3"/>
  <c r="AF18" i="3"/>
  <c r="AF19" i="3"/>
  <c r="AF8" i="3"/>
  <c r="V40" i="3"/>
  <c r="M40" i="3" s="1"/>
  <c r="V37" i="3"/>
  <c r="M37" i="3" s="1"/>
  <c r="V35" i="3"/>
  <c r="M35" i="3" s="1"/>
  <c r="V33" i="3"/>
  <c r="M33" i="3" s="1"/>
  <c r="V31" i="3"/>
  <c r="M31" i="3" s="1"/>
  <c r="V20" i="3"/>
  <c r="M20" i="3" s="1"/>
  <c r="M41" i="3"/>
  <c r="M39" i="3"/>
  <c r="M38" i="3"/>
  <c r="M36" i="3"/>
  <c r="M34" i="3"/>
  <c r="M32" i="3"/>
  <c r="M22" i="3"/>
  <c r="M23" i="3"/>
  <c r="M24" i="3"/>
  <c r="M25" i="3"/>
  <c r="M26" i="3"/>
  <c r="M27" i="3"/>
  <c r="M28" i="3"/>
  <c r="M29" i="3"/>
  <c r="M30" i="3"/>
  <c r="M21" i="3"/>
  <c r="M9" i="3"/>
  <c r="M10" i="3"/>
  <c r="M11" i="3"/>
  <c r="M12" i="3"/>
  <c r="M13" i="3"/>
  <c r="M14" i="3"/>
  <c r="M15" i="3"/>
  <c r="M16" i="3"/>
  <c r="M17" i="3"/>
  <c r="M18" i="3"/>
  <c r="M19" i="3"/>
  <c r="M8" i="3"/>
  <c r="C41" i="3"/>
  <c r="C39" i="3"/>
  <c r="C38" i="3"/>
  <c r="C37" i="3"/>
  <c r="C36" i="3"/>
  <c r="C34" i="3"/>
  <c r="C33" i="3"/>
  <c r="C32" i="3"/>
  <c r="C22" i="3"/>
  <c r="C23" i="3"/>
  <c r="C24" i="3"/>
  <c r="C25" i="3"/>
  <c r="C26" i="3"/>
  <c r="C27" i="3"/>
  <c r="C28" i="3"/>
  <c r="C29" i="3"/>
  <c r="C30" i="3"/>
  <c r="C21" i="3"/>
  <c r="C20" i="3"/>
  <c r="C9" i="3"/>
  <c r="C10" i="3"/>
  <c r="C11" i="3"/>
  <c r="C12" i="3"/>
  <c r="C13" i="3"/>
  <c r="C14" i="3"/>
  <c r="C15" i="3"/>
  <c r="C16" i="3"/>
  <c r="C17" i="3"/>
  <c r="C18" i="3"/>
  <c r="C19" i="3"/>
  <c r="C8" i="3"/>
  <c r="V7" i="3"/>
  <c r="M7" i="3" s="1"/>
  <c r="L40" i="3"/>
  <c r="L37" i="3"/>
  <c r="L35" i="3"/>
  <c r="L33" i="3"/>
  <c r="L31" i="3"/>
  <c r="L20" i="3"/>
  <c r="L7" i="3"/>
  <c r="AF40" i="3" l="1"/>
  <c r="C40" i="3"/>
  <c r="AF35" i="3"/>
  <c r="C35" i="3"/>
  <c r="AF33" i="3"/>
  <c r="AF31" i="3"/>
  <c r="C31" i="3"/>
  <c r="AF7" i="3"/>
  <c r="C7" i="3"/>
  <c r="V6" i="3"/>
  <c r="M6" i="3" s="1"/>
  <c r="L6" i="3"/>
  <c r="U40" i="3"/>
  <c r="U37" i="3"/>
  <c r="U35" i="3"/>
  <c r="U33" i="3"/>
  <c r="U31" i="3"/>
  <c r="U20" i="3"/>
  <c r="K40" i="3"/>
  <c r="K37" i="3"/>
  <c r="K35" i="3"/>
  <c r="K33" i="3"/>
  <c r="K31" i="3"/>
  <c r="AE22" i="3"/>
  <c r="AE23" i="3"/>
  <c r="AE24" i="3"/>
  <c r="AE25" i="3"/>
  <c r="AE26" i="3"/>
  <c r="AE27" i="3"/>
  <c r="AE28" i="3"/>
  <c r="AE29" i="3"/>
  <c r="AE30" i="3"/>
  <c r="AE39" i="3"/>
  <c r="AE41" i="3"/>
  <c r="AE38" i="3"/>
  <c r="AE36" i="3"/>
  <c r="AE34" i="3"/>
  <c r="AE32" i="3"/>
  <c r="AE21" i="3"/>
  <c r="AE9" i="3"/>
  <c r="AE10" i="3"/>
  <c r="AE11" i="3"/>
  <c r="AE13" i="3"/>
  <c r="AE14" i="3"/>
  <c r="AE15" i="3"/>
  <c r="AE16" i="3"/>
  <c r="AE17" i="3"/>
  <c r="AE18" i="3"/>
  <c r="AE19" i="3"/>
  <c r="AE8" i="3"/>
  <c r="U7" i="3"/>
  <c r="K20" i="3"/>
  <c r="K7" i="3"/>
  <c r="C6" i="3" l="1"/>
  <c r="AF6" i="3"/>
  <c r="AE20" i="3"/>
  <c r="AE7" i="3"/>
  <c r="AE37" i="3"/>
  <c r="AE40" i="3"/>
  <c r="U6" i="3"/>
  <c r="AE33" i="3" l="1"/>
  <c r="AE35" i="3"/>
  <c r="AD9" i="3"/>
  <c r="AD10" i="3"/>
  <c r="AD11" i="3"/>
  <c r="AD12" i="3"/>
  <c r="AD13" i="3"/>
  <c r="AD14" i="3"/>
  <c r="AD15" i="3"/>
  <c r="AD16" i="3"/>
  <c r="AD17" i="3"/>
  <c r="AD18" i="3"/>
  <c r="AD19" i="3"/>
  <c r="AD21" i="3"/>
  <c r="AD22" i="3"/>
  <c r="AD23" i="3"/>
  <c r="AD24" i="3"/>
  <c r="AD25" i="3"/>
  <c r="AD26" i="3"/>
  <c r="AD27" i="3"/>
  <c r="AD28" i="3"/>
  <c r="AD29" i="3"/>
  <c r="AD30" i="3"/>
  <c r="AD32" i="3"/>
  <c r="AD34" i="3"/>
  <c r="AD36" i="3"/>
  <c r="AD38" i="3"/>
  <c r="AD39" i="3"/>
  <c r="AD41" i="3"/>
  <c r="AD8" i="3"/>
  <c r="T40" i="3"/>
  <c r="J40" i="3"/>
  <c r="T37" i="3"/>
  <c r="J37" i="3"/>
  <c r="T35" i="3"/>
  <c r="J35" i="3"/>
  <c r="AD35" i="3" s="1"/>
  <c r="T33" i="3"/>
  <c r="J33" i="3"/>
  <c r="AD33" i="3" s="1"/>
  <c r="T31" i="3"/>
  <c r="J31" i="3"/>
  <c r="T20" i="3"/>
  <c r="J20" i="3"/>
  <c r="T7" i="3"/>
  <c r="J7" i="3"/>
  <c r="AD31" i="3" l="1"/>
  <c r="AD40" i="3"/>
  <c r="AD37" i="3"/>
  <c r="AD20" i="3"/>
  <c r="AD7" i="3"/>
  <c r="T6" i="3"/>
  <c r="J6" i="3"/>
  <c r="AC41" i="3"/>
  <c r="AC39" i="3"/>
  <c r="AC38" i="3"/>
  <c r="AC36" i="3"/>
  <c r="AC34" i="3"/>
  <c r="AC32" i="3"/>
  <c r="AC22" i="3"/>
  <c r="AC23" i="3"/>
  <c r="AC24" i="3"/>
  <c r="AC25" i="3"/>
  <c r="AC26" i="3"/>
  <c r="AC27" i="3"/>
  <c r="AC28" i="3"/>
  <c r="AC29" i="3"/>
  <c r="AC30" i="3"/>
  <c r="AC21" i="3"/>
  <c r="AC9" i="3"/>
  <c r="AC10" i="3"/>
  <c r="AC11" i="3"/>
  <c r="AC12" i="3"/>
  <c r="AC13" i="3"/>
  <c r="AC14" i="3"/>
  <c r="AC15" i="3"/>
  <c r="AC16" i="3"/>
  <c r="AC17" i="3"/>
  <c r="AC18" i="3"/>
  <c r="AC19" i="3"/>
  <c r="AC8" i="3"/>
  <c r="S40" i="3"/>
  <c r="S37" i="3"/>
  <c r="S35" i="3"/>
  <c r="S33" i="3"/>
  <c r="S31" i="3"/>
  <c r="S20" i="3"/>
  <c r="S7" i="3"/>
  <c r="I40" i="3"/>
  <c r="AC40" i="3" s="1"/>
  <c r="I37" i="3"/>
  <c r="I35" i="3"/>
  <c r="I33" i="3"/>
  <c r="I31" i="3"/>
  <c r="I20" i="3"/>
  <c r="AC20" i="3" s="1"/>
  <c r="I7" i="3"/>
  <c r="AB41" i="3"/>
  <c r="AA41" i="3"/>
  <c r="Z41" i="3"/>
  <c r="Y41" i="3"/>
  <c r="X41" i="3"/>
  <c r="W41" i="3"/>
  <c r="R40" i="3"/>
  <c r="Q40" i="3"/>
  <c r="P40" i="3"/>
  <c r="O40" i="3"/>
  <c r="N40" i="3"/>
  <c r="H40" i="3"/>
  <c r="G40" i="3"/>
  <c r="AA40" i="3" s="1"/>
  <c r="F40" i="3"/>
  <c r="Z40" i="3" s="1"/>
  <c r="E40" i="3"/>
  <c r="Y40" i="3" s="1"/>
  <c r="D40" i="3"/>
  <c r="AB39" i="3"/>
  <c r="AA39" i="3"/>
  <c r="Z39" i="3"/>
  <c r="Y39" i="3"/>
  <c r="X39" i="3"/>
  <c r="W39" i="3"/>
  <c r="AB38" i="3"/>
  <c r="AA38" i="3"/>
  <c r="Z38" i="3"/>
  <c r="Y38" i="3"/>
  <c r="X38" i="3"/>
  <c r="W38" i="3"/>
  <c r="R37" i="3"/>
  <c r="Q37" i="3"/>
  <c r="P37" i="3"/>
  <c r="O37" i="3"/>
  <c r="N37" i="3"/>
  <c r="H37" i="3"/>
  <c r="G37" i="3"/>
  <c r="F37" i="3"/>
  <c r="E37" i="3"/>
  <c r="Y37" i="3" s="1"/>
  <c r="D37" i="3"/>
  <c r="AB36" i="3"/>
  <c r="AA36" i="3"/>
  <c r="Z36" i="3"/>
  <c r="Y36" i="3"/>
  <c r="X36" i="3"/>
  <c r="W36" i="3"/>
  <c r="AA35" i="3"/>
  <c r="R35" i="3"/>
  <c r="Q35" i="3"/>
  <c r="P35" i="3"/>
  <c r="O35" i="3"/>
  <c r="N35" i="3"/>
  <c r="H35" i="3"/>
  <c r="G35" i="3"/>
  <c r="F35" i="3"/>
  <c r="Z35" i="3" s="1"/>
  <c r="E35" i="3"/>
  <c r="D35" i="3"/>
  <c r="AB34" i="3"/>
  <c r="AA34" i="3"/>
  <c r="Z34" i="3"/>
  <c r="Y34" i="3"/>
  <c r="X34" i="3"/>
  <c r="W34" i="3"/>
  <c r="R33" i="3"/>
  <c r="Q33" i="3"/>
  <c r="P33" i="3"/>
  <c r="O33" i="3"/>
  <c r="N33" i="3"/>
  <c r="H33" i="3"/>
  <c r="AB33" i="3" s="1"/>
  <c r="G33" i="3"/>
  <c r="F33" i="3"/>
  <c r="Z33" i="3" s="1"/>
  <c r="E33" i="3"/>
  <c r="D33" i="3"/>
  <c r="X33" i="3" s="1"/>
  <c r="AB32" i="3"/>
  <c r="AA32" i="3"/>
  <c r="Z32" i="3"/>
  <c r="Y32" i="3"/>
  <c r="X32" i="3"/>
  <c r="W32" i="3"/>
  <c r="R31" i="3"/>
  <c r="Q31" i="3"/>
  <c r="P31" i="3"/>
  <c r="O31" i="3"/>
  <c r="N31" i="3"/>
  <c r="H31" i="3"/>
  <c r="AB31" i="3" s="1"/>
  <c r="G31" i="3"/>
  <c r="F31" i="3"/>
  <c r="Z31" i="3" s="1"/>
  <c r="E31" i="3"/>
  <c r="D31" i="3"/>
  <c r="AB30" i="3"/>
  <c r="AA30" i="3"/>
  <c r="Z30" i="3"/>
  <c r="Y30" i="3"/>
  <c r="X30" i="3"/>
  <c r="W30" i="3"/>
  <c r="AB29" i="3"/>
  <c r="AA29" i="3"/>
  <c r="Z29" i="3"/>
  <c r="Y29" i="3"/>
  <c r="X29" i="3"/>
  <c r="W29" i="3"/>
  <c r="AB28" i="3"/>
  <c r="AA28" i="3"/>
  <c r="Z28" i="3"/>
  <c r="Y28" i="3"/>
  <c r="X28" i="3"/>
  <c r="W28" i="3"/>
  <c r="AB27" i="3"/>
  <c r="AA27" i="3"/>
  <c r="Z27" i="3"/>
  <c r="Y27" i="3"/>
  <c r="X27" i="3"/>
  <c r="W27" i="3"/>
  <c r="AB26" i="3"/>
  <c r="AA26" i="3"/>
  <c r="Z26" i="3"/>
  <c r="Y26" i="3"/>
  <c r="X26" i="3"/>
  <c r="W26" i="3"/>
  <c r="AB25" i="3"/>
  <c r="AA25" i="3"/>
  <c r="Z25" i="3"/>
  <c r="Y25" i="3"/>
  <c r="X25" i="3"/>
  <c r="W25" i="3"/>
  <c r="AB24" i="3"/>
  <c r="AA24" i="3"/>
  <c r="Z24" i="3"/>
  <c r="Y24" i="3"/>
  <c r="X24" i="3"/>
  <c r="W24" i="3"/>
  <c r="AB23" i="3"/>
  <c r="AA23" i="3"/>
  <c r="Z23" i="3"/>
  <c r="Y23" i="3"/>
  <c r="X23" i="3"/>
  <c r="W23" i="3"/>
  <c r="AB22" i="3"/>
  <c r="AA22" i="3"/>
  <c r="Z22" i="3"/>
  <c r="Y22" i="3"/>
  <c r="X22" i="3"/>
  <c r="W22" i="3"/>
  <c r="AB21" i="3"/>
  <c r="AA21" i="3"/>
  <c r="Z21" i="3"/>
  <c r="Y21" i="3"/>
  <c r="X21" i="3"/>
  <c r="W21" i="3"/>
  <c r="R20" i="3"/>
  <c r="Q20" i="3"/>
  <c r="Q6" i="3" s="1"/>
  <c r="P20" i="3"/>
  <c r="O20" i="3"/>
  <c r="N20" i="3"/>
  <c r="H20" i="3"/>
  <c r="AB20" i="3" s="1"/>
  <c r="G20" i="3"/>
  <c r="F20" i="3"/>
  <c r="E20" i="3"/>
  <c r="D20" i="3"/>
  <c r="AB19" i="3"/>
  <c r="AA19" i="3"/>
  <c r="Z19" i="3"/>
  <c r="Y19" i="3"/>
  <c r="X19" i="3"/>
  <c r="W19" i="3"/>
  <c r="AB18" i="3"/>
  <c r="AA18" i="3"/>
  <c r="Z18" i="3"/>
  <c r="Y18" i="3"/>
  <c r="X18" i="3"/>
  <c r="W18" i="3"/>
  <c r="AB17" i="3"/>
  <c r="AA17" i="3"/>
  <c r="Z17" i="3"/>
  <c r="Y17" i="3"/>
  <c r="X17" i="3"/>
  <c r="W17" i="3"/>
  <c r="AB16" i="3"/>
  <c r="AA16" i="3"/>
  <c r="Z16" i="3"/>
  <c r="Y16" i="3"/>
  <c r="X16" i="3"/>
  <c r="W16" i="3"/>
  <c r="AB15" i="3"/>
  <c r="AA15" i="3"/>
  <c r="Z15" i="3"/>
  <c r="Y15" i="3"/>
  <c r="X15" i="3"/>
  <c r="W15" i="3"/>
  <c r="AB14" i="3"/>
  <c r="AA14" i="3"/>
  <c r="Z14" i="3"/>
  <c r="Y14" i="3"/>
  <c r="X14" i="3"/>
  <c r="W14" i="3"/>
  <c r="AB13" i="3"/>
  <c r="AA13" i="3"/>
  <c r="Z13" i="3"/>
  <c r="Y13" i="3"/>
  <c r="X13" i="3"/>
  <c r="W13" i="3"/>
  <c r="AB12" i="3"/>
  <c r="AA12" i="3"/>
  <c r="Y12" i="3"/>
  <c r="X12" i="3"/>
  <c r="W12" i="3"/>
  <c r="AB11" i="3"/>
  <c r="AA11" i="3"/>
  <c r="Z11" i="3"/>
  <c r="Y11" i="3"/>
  <c r="X11" i="3"/>
  <c r="W11" i="3"/>
  <c r="AB10" i="3"/>
  <c r="AA10" i="3"/>
  <c r="Z10" i="3"/>
  <c r="Y10" i="3"/>
  <c r="X10" i="3"/>
  <c r="W10" i="3"/>
  <c r="AB9" i="3"/>
  <c r="AA9" i="3"/>
  <c r="Z9" i="3"/>
  <c r="Y9" i="3"/>
  <c r="X9" i="3"/>
  <c r="W9" i="3"/>
  <c r="AB8" i="3"/>
  <c r="AA8" i="3"/>
  <c r="Z8" i="3"/>
  <c r="Y8" i="3"/>
  <c r="X8" i="3"/>
  <c r="W8" i="3"/>
  <c r="R7" i="3"/>
  <c r="R6" i="3" s="1"/>
  <c r="Q7" i="3"/>
  <c r="P7" i="3"/>
  <c r="O7" i="3"/>
  <c r="N7" i="3"/>
  <c r="H7" i="3"/>
  <c r="G7" i="3"/>
  <c r="AA7" i="3" s="1"/>
  <c r="F7" i="3"/>
  <c r="E7" i="3"/>
  <c r="Y7" i="3" s="1"/>
  <c r="D7" i="3"/>
  <c r="P6" i="3"/>
  <c r="AC33" i="3" l="1"/>
  <c r="Y31" i="3"/>
  <c r="Z7" i="3"/>
  <c r="Y20" i="3"/>
  <c r="AA31" i="3"/>
  <c r="AA33" i="3"/>
  <c r="AB40" i="3"/>
  <c r="AC35" i="3"/>
  <c r="G6" i="3"/>
  <c r="AA6" i="3" s="1"/>
  <c r="H6" i="3"/>
  <c r="AB6" i="3" s="1"/>
  <c r="AA20" i="3"/>
  <c r="AB37" i="3"/>
  <c r="W20" i="3"/>
  <c r="W35" i="3"/>
  <c r="O6" i="3"/>
  <c r="W7" i="3"/>
  <c r="Z20" i="3"/>
  <c r="Y33" i="3"/>
  <c r="Y35" i="3"/>
  <c r="W33" i="3"/>
  <c r="AE31" i="3"/>
  <c r="K6" i="3"/>
  <c r="W31" i="3"/>
  <c r="E6" i="3"/>
  <c r="Y6" i="3" s="1"/>
  <c r="X35" i="3"/>
  <c r="F6" i="3"/>
  <c r="Z6" i="3" s="1"/>
  <c r="AB35" i="3"/>
  <c r="W37" i="3"/>
  <c r="AA37" i="3"/>
  <c r="AC31" i="3"/>
  <c r="X7" i="3"/>
  <c r="AC7" i="3"/>
  <c r="AD6" i="3"/>
  <c r="AB7" i="3"/>
  <c r="D6" i="3"/>
  <c r="Z37" i="3"/>
  <c r="AC37" i="3"/>
  <c r="S6" i="3"/>
  <c r="I6" i="3"/>
  <c r="N6" i="3"/>
  <c r="X20" i="3"/>
  <c r="X37" i="3"/>
  <c r="X31" i="3"/>
  <c r="X40" i="3"/>
  <c r="W40" i="3"/>
  <c r="W6" i="3" l="1"/>
  <c r="AE6" i="3"/>
  <c r="AC6" i="3"/>
  <c r="X6" i="3"/>
</calcChain>
</file>

<file path=xl/sharedStrings.xml><?xml version="1.0" encoding="utf-8"?>
<sst xmlns="http://schemas.openxmlformats.org/spreadsheetml/2006/main" count="75" uniqueCount="55">
  <si>
    <t>HOSPITAL NACIONAL DANIEL ALCIDES CARRION</t>
  </si>
  <si>
    <t xml:space="preserve">HN DAC  :  PRODUCTIVIDAD HORA MEDICO EN CONSULTA EXTERNA POR DEPARTAMENTO y SERVICIOS </t>
  </si>
  <si>
    <t>DEPARTAMENTOS / SERVICIOS</t>
  </si>
  <si>
    <t>AÑO</t>
  </si>
  <si>
    <t xml:space="preserve">Horas Programadas </t>
  </si>
  <si>
    <t>Productividad Hora Medica</t>
  </si>
  <si>
    <t>Ene</t>
  </si>
  <si>
    <t>Feb</t>
  </si>
  <si>
    <t>Mar</t>
  </si>
  <si>
    <t>HN DANIEL ALCIDES CARRION</t>
  </si>
  <si>
    <t>DEPARTAMENTO DE MEDICINA</t>
  </si>
  <si>
    <t xml:space="preserve">Cardiología </t>
  </si>
  <si>
    <t>Dermatología</t>
  </si>
  <si>
    <t>Endocrinología</t>
  </si>
  <si>
    <t>Gastroenterología</t>
  </si>
  <si>
    <t>Geriatría</t>
  </si>
  <si>
    <t>Infectología</t>
  </si>
  <si>
    <t>Medicina Interna</t>
  </si>
  <si>
    <t>Nefrología</t>
  </si>
  <si>
    <t>Neumología</t>
  </si>
  <si>
    <t>Neurología</t>
  </si>
  <si>
    <t>Psiquiatría</t>
  </si>
  <si>
    <t>Reumatología</t>
  </si>
  <si>
    <t>DEPARTAMENTO DE CIRUGIA</t>
  </si>
  <si>
    <t xml:space="preserve">Cirugía </t>
  </si>
  <si>
    <t>Cirugía Cabeza y Cuello</t>
  </si>
  <si>
    <t>Cirugía Pediátrica</t>
  </si>
  <si>
    <t>Cirugía Plástica y Quemados</t>
  </si>
  <si>
    <t>Cirugía Toráxica y Cardiovascular</t>
  </si>
  <si>
    <t>Neurocirugía</t>
  </si>
  <si>
    <t>Oftalmología</t>
  </si>
  <si>
    <t>Otorrinolaringología</t>
  </si>
  <si>
    <t>Traumatología</t>
  </si>
  <si>
    <t>Urología</t>
  </si>
  <si>
    <t>DEPARTAMENTO DE GINECO-OBSTETRICIA</t>
  </si>
  <si>
    <t>Ginecología - Obstetricia</t>
  </si>
  <si>
    <t>DEPARTAMENTO DE PEDIATRIA</t>
  </si>
  <si>
    <t xml:space="preserve">Pediatría </t>
  </si>
  <si>
    <t>DPTO. DE MEDICINA REHABILITACION</t>
  </si>
  <si>
    <t>Medicina Rehabilitación</t>
  </si>
  <si>
    <t>DEPARTAMENTO DE ONCOLOGIA</t>
  </si>
  <si>
    <t>Hematología Clínica</t>
  </si>
  <si>
    <t>Oncología</t>
  </si>
  <si>
    <t>ANESTESIOLOGIA</t>
  </si>
  <si>
    <t>Anestesiología</t>
  </si>
  <si>
    <t>FUENTE : Base de Datos HIS - HIS DIS , Reporte Horas Programadas - UE -OEIT-HNDAC</t>
  </si>
  <si>
    <t>ELABORACION : Area de Análisis y Desarrollo - UE- OEIT-HNDAC</t>
  </si>
  <si>
    <t>Abr</t>
  </si>
  <si>
    <t>May</t>
  </si>
  <si>
    <t>Jun</t>
  </si>
  <si>
    <t>Jul</t>
  </si>
  <si>
    <t>Ago</t>
  </si>
  <si>
    <t>Sep</t>
  </si>
  <si>
    <t>PERIODO   :    AÑO  2019</t>
  </si>
  <si>
    <t>Consultas Medicas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</si>
</sst>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7"/>
      <name val="Arial"/>
      <family val="2"/>
    </font>
    <font>
      <b/>
      <sz val="9"/>
      <color rgb="FF000000"/>
      <name val="Helvetica"/>
      <family val="2"/>
    </font>
    <font>
      <sz val="9"/>
      <color rgb="FF333333"/>
      <name val="Helvetica"/>
      <family val="2"/>
    </font>
    <font>
      <sz val="9"/>
      <color rgb="FF00438A"/>
      <name val="Helvetica"/>
      <family val="2"/>
    </font>
    <font>
      <sz val="9"/>
      <color rgb="FF000000"/>
      <name val="Helvetica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FF8FB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tted">
        <color rgb="FFCCCCCC"/>
      </right>
      <top/>
      <bottom style="dotted">
        <color rgb="FFCCCCCC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6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 applyAlignment="1">
      <alignment horizontal="left"/>
    </xf>
    <xf numFmtId="0" fontId="6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/>
    <xf numFmtId="0" fontId="8" fillId="3" borderId="1" xfId="0" applyFont="1" applyFill="1" applyBorder="1"/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/>
    <xf numFmtId="0" fontId="10" fillId="3" borderId="1" xfId="0" applyFont="1" applyFill="1" applyBorder="1"/>
    <xf numFmtId="0" fontId="6" fillId="4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0" fontId="7" fillId="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5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10" fillId="0" borderId="0" xfId="0" applyFont="1" applyBorder="1" applyAlignment="1">
      <alignment horizontal="left"/>
    </xf>
    <xf numFmtId="0" fontId="6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6" fillId="5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/>
    <xf numFmtId="0" fontId="8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Fill="1"/>
    <xf numFmtId="0" fontId="10" fillId="0" borderId="0" xfId="0" applyFont="1" applyAlignment="1">
      <alignment horizontal="left"/>
    </xf>
    <xf numFmtId="2" fontId="7" fillId="2" borderId="0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2" fontId="7" fillId="5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2" fontId="6" fillId="5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0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2" fontId="10" fillId="2" borderId="0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0" fontId="17" fillId="6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showGridLines="0" tabSelected="1" workbookViewId="0">
      <selection activeCell="Q2" sqref="Q2"/>
    </sheetView>
  </sheetViews>
  <sheetFormatPr baseColWidth="10" defaultRowHeight="15.75" x14ac:dyDescent="0.25"/>
  <cols>
    <col min="1" max="1" width="2.28515625" style="60" customWidth="1"/>
    <col min="2" max="2" width="38.7109375" style="52" customWidth="1"/>
    <col min="3" max="3" width="9.28515625" style="58" customWidth="1"/>
    <col min="4" max="4" width="7" style="7" customWidth="1"/>
    <col min="5" max="12" width="7" style="8" customWidth="1"/>
    <col min="13" max="13" width="8.28515625" style="9" customWidth="1"/>
    <col min="14" max="14" width="6.85546875" style="7" customWidth="1"/>
    <col min="15" max="22" width="6.85546875" style="8" customWidth="1"/>
    <col min="23" max="23" width="8" style="9" customWidth="1"/>
    <col min="24" max="24" width="7" style="9" customWidth="1"/>
    <col min="25" max="25" width="7" style="8" customWidth="1"/>
    <col min="26" max="27" width="7" customWidth="1"/>
    <col min="28" max="28" width="7" style="60" customWidth="1"/>
    <col min="29" max="29" width="5.5703125" style="60" customWidth="1"/>
    <col min="30" max="30" width="6.5703125" style="60" customWidth="1"/>
    <col min="31" max="32" width="5.5703125" style="60" customWidth="1"/>
    <col min="33" max="33" width="2.7109375" style="60" customWidth="1"/>
    <col min="34" max="36" width="5.5703125" style="60" customWidth="1"/>
    <col min="37" max="39" width="8" style="60" customWidth="1"/>
    <col min="40" max="40" width="7.140625" style="60" customWidth="1"/>
    <col min="41" max="41" width="11.42578125" style="60"/>
  </cols>
  <sheetData>
    <row r="1" spans="1:41" x14ac:dyDescent="0.25">
      <c r="B1" s="1" t="s">
        <v>0</v>
      </c>
      <c r="C1" s="5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4"/>
      <c r="Z1" s="5"/>
    </row>
    <row r="2" spans="1:41" x14ac:dyDescent="0.25">
      <c r="B2" s="6" t="s">
        <v>1</v>
      </c>
    </row>
    <row r="3" spans="1:41" x14ac:dyDescent="0.25">
      <c r="B3" s="11" t="s">
        <v>53</v>
      </c>
    </row>
    <row r="4" spans="1:41" x14ac:dyDescent="0.25">
      <c r="B4" s="76" t="s">
        <v>2</v>
      </c>
      <c r="C4" s="12" t="s">
        <v>3</v>
      </c>
      <c r="D4" s="13" t="s">
        <v>54</v>
      </c>
      <c r="E4" s="14"/>
      <c r="F4" s="14"/>
      <c r="G4" s="14"/>
      <c r="H4" s="14"/>
      <c r="I4" s="14"/>
      <c r="J4" s="14"/>
      <c r="K4" s="14"/>
      <c r="L4" s="14"/>
      <c r="M4" s="12" t="s">
        <v>3</v>
      </c>
      <c r="N4" s="13" t="s">
        <v>4</v>
      </c>
      <c r="O4" s="14"/>
      <c r="P4" s="14"/>
      <c r="Q4" s="14"/>
      <c r="R4" s="14"/>
      <c r="S4" s="14"/>
      <c r="T4" s="14"/>
      <c r="U4" s="14"/>
      <c r="V4" s="14"/>
      <c r="W4" s="15" t="s">
        <v>3</v>
      </c>
      <c r="X4" s="16" t="s">
        <v>5</v>
      </c>
      <c r="Y4" s="14"/>
      <c r="Z4" s="17"/>
      <c r="AA4" s="17"/>
      <c r="AB4" s="14"/>
      <c r="AC4" s="17"/>
      <c r="AD4" s="17"/>
      <c r="AE4" s="17"/>
      <c r="AF4" s="14"/>
    </row>
    <row r="5" spans="1:41" s="21" customFormat="1" ht="16.5" thickBot="1" x14ac:dyDescent="0.3">
      <c r="A5" s="61"/>
      <c r="B5" s="77"/>
      <c r="C5" s="18">
        <v>2019</v>
      </c>
      <c r="D5" s="19" t="s">
        <v>6</v>
      </c>
      <c r="E5" s="19" t="s">
        <v>7</v>
      </c>
      <c r="F5" s="19" t="s">
        <v>8</v>
      </c>
      <c r="G5" s="19" t="s">
        <v>47</v>
      </c>
      <c r="H5" s="19" t="s">
        <v>48</v>
      </c>
      <c r="I5" s="19" t="s">
        <v>49</v>
      </c>
      <c r="J5" s="19" t="s">
        <v>50</v>
      </c>
      <c r="K5" s="19" t="s">
        <v>51</v>
      </c>
      <c r="L5" s="19" t="s">
        <v>52</v>
      </c>
      <c r="M5" s="18">
        <v>2019</v>
      </c>
      <c r="N5" s="19" t="s">
        <v>6</v>
      </c>
      <c r="O5" s="19" t="s">
        <v>7</v>
      </c>
      <c r="P5" s="19" t="s">
        <v>8</v>
      </c>
      <c r="Q5" s="19" t="s">
        <v>47</v>
      </c>
      <c r="R5" s="19" t="s">
        <v>48</v>
      </c>
      <c r="S5" s="19" t="s">
        <v>49</v>
      </c>
      <c r="T5" s="19" t="s">
        <v>50</v>
      </c>
      <c r="U5" s="19" t="s">
        <v>51</v>
      </c>
      <c r="V5" s="19" t="s">
        <v>52</v>
      </c>
      <c r="W5" s="20">
        <v>2019</v>
      </c>
      <c r="X5" s="19" t="s">
        <v>6</v>
      </c>
      <c r="Y5" s="19" t="s">
        <v>7</v>
      </c>
      <c r="Z5" s="19" t="s">
        <v>8</v>
      </c>
      <c r="AA5" s="19" t="s">
        <v>47</v>
      </c>
      <c r="AB5" s="19" t="s">
        <v>48</v>
      </c>
      <c r="AC5" s="19" t="s">
        <v>49</v>
      </c>
      <c r="AD5" s="19" t="s">
        <v>50</v>
      </c>
      <c r="AE5" s="19" t="s">
        <v>51</v>
      </c>
      <c r="AF5" s="19" t="s">
        <v>52</v>
      </c>
      <c r="AG5" s="61"/>
      <c r="AH5" s="61"/>
      <c r="AI5" s="61"/>
      <c r="AJ5" s="61"/>
      <c r="AK5" s="61"/>
      <c r="AL5" s="61"/>
      <c r="AM5" s="61"/>
      <c r="AN5" s="61"/>
      <c r="AO5" s="61"/>
    </row>
    <row r="6" spans="1:41" s="25" customFormat="1" ht="24.75" customHeight="1" thickTop="1" thickBot="1" x14ac:dyDescent="0.3">
      <c r="A6" s="62"/>
      <c r="B6" s="22" t="s">
        <v>9</v>
      </c>
      <c r="C6" s="23">
        <f>SUM(D6:L6)</f>
        <v>175405</v>
      </c>
      <c r="D6" s="24">
        <f t="shared" ref="D6:L6" si="0">+D7+D20+D31+D33+D35+D37+D40</f>
        <v>20189</v>
      </c>
      <c r="E6" s="24">
        <f t="shared" si="0"/>
        <v>18458</v>
      </c>
      <c r="F6" s="24">
        <f t="shared" si="0"/>
        <v>20617</v>
      </c>
      <c r="G6" s="24">
        <f t="shared" si="0"/>
        <v>18914</v>
      </c>
      <c r="H6" s="24">
        <f t="shared" si="0"/>
        <v>20122</v>
      </c>
      <c r="I6" s="24">
        <f t="shared" si="0"/>
        <v>18494</v>
      </c>
      <c r="J6" s="24">
        <f t="shared" si="0"/>
        <v>19971</v>
      </c>
      <c r="K6" s="24">
        <f t="shared" si="0"/>
        <v>19467</v>
      </c>
      <c r="L6" s="24">
        <f t="shared" si="0"/>
        <v>19173</v>
      </c>
      <c r="M6" s="23">
        <f>SUM(N6:V6)</f>
        <v>52068</v>
      </c>
      <c r="N6" s="24">
        <f t="shared" ref="N6:V6" si="1">+N7+N20+N31+N33+N35+N37+N40</f>
        <v>5759</v>
      </c>
      <c r="O6" s="24">
        <f t="shared" si="1"/>
        <v>5355</v>
      </c>
      <c r="P6" s="24">
        <f t="shared" si="1"/>
        <v>5960</v>
      </c>
      <c r="Q6" s="24">
        <f t="shared" si="1"/>
        <v>5456</v>
      </c>
      <c r="R6" s="24">
        <f t="shared" si="1"/>
        <v>5917</v>
      </c>
      <c r="S6" s="24">
        <f t="shared" si="1"/>
        <v>5525</v>
      </c>
      <c r="T6" s="24">
        <f t="shared" si="1"/>
        <v>6310</v>
      </c>
      <c r="U6" s="24">
        <f t="shared" si="1"/>
        <v>5817</v>
      </c>
      <c r="V6" s="24">
        <f t="shared" si="1"/>
        <v>5969</v>
      </c>
      <c r="W6" s="55">
        <f>+C6/M6</f>
        <v>3.3687677652300838</v>
      </c>
      <c r="X6" s="56">
        <f>+D6/N6</f>
        <v>3.5056433408577878</v>
      </c>
      <c r="Y6" s="56">
        <f>+E6/O6</f>
        <v>3.4468720821662</v>
      </c>
      <c r="Z6" s="56">
        <f>+F6/P6</f>
        <v>3.4592281879194631</v>
      </c>
      <c r="AA6" s="56">
        <f>+G6/Q6</f>
        <v>3.4666422287390031</v>
      </c>
      <c r="AB6" s="56">
        <f>+H6/R6</f>
        <v>3.4007098191651175</v>
      </c>
      <c r="AC6" s="56">
        <f>+I6/S6</f>
        <v>3.3473303167420814</v>
      </c>
      <c r="AD6" s="56">
        <f>+J6/T6</f>
        <v>3.1649762282091918</v>
      </c>
      <c r="AE6" s="56">
        <f>+K6/U6</f>
        <v>3.3465703971119134</v>
      </c>
      <c r="AF6" s="56">
        <f>+L6/V6</f>
        <v>3.2120958284469761</v>
      </c>
      <c r="AG6" s="62"/>
      <c r="AH6" s="62"/>
      <c r="AI6" s="62"/>
      <c r="AJ6" s="62"/>
      <c r="AK6" s="62"/>
      <c r="AL6" s="62"/>
      <c r="AM6" s="62"/>
      <c r="AN6" s="62"/>
      <c r="AO6" s="62"/>
    </row>
    <row r="7" spans="1:41" s="30" customFormat="1" ht="16.5" thickTop="1" x14ac:dyDescent="0.25">
      <c r="A7" s="63"/>
      <c r="B7" s="26" t="s">
        <v>10</v>
      </c>
      <c r="C7" s="27">
        <f>SUM(D7:L7)</f>
        <v>75756</v>
      </c>
      <c r="D7" s="28">
        <f t="shared" ref="D7:L7" si="2">SUM(D8:D19)</f>
        <v>8828</v>
      </c>
      <c r="E7" s="28">
        <f t="shared" si="2"/>
        <v>7587</v>
      </c>
      <c r="F7" s="28">
        <f t="shared" si="2"/>
        <v>8857</v>
      </c>
      <c r="G7" s="28">
        <f t="shared" si="2"/>
        <v>8497</v>
      </c>
      <c r="H7" s="28">
        <f t="shared" si="2"/>
        <v>8855</v>
      </c>
      <c r="I7" s="28">
        <f t="shared" si="2"/>
        <v>7890</v>
      </c>
      <c r="J7" s="28">
        <f t="shared" si="2"/>
        <v>8400</v>
      </c>
      <c r="K7" s="28">
        <f t="shared" si="2"/>
        <v>8406</v>
      </c>
      <c r="L7" s="28">
        <f t="shared" si="2"/>
        <v>8436</v>
      </c>
      <c r="M7" s="27">
        <f>SUM(N7:V7)</f>
        <v>21630</v>
      </c>
      <c r="N7" s="28">
        <f t="shared" ref="N7:V7" si="3">SUM(N8:N19)</f>
        <v>2486</v>
      </c>
      <c r="O7" s="28">
        <f t="shared" si="3"/>
        <v>2150</v>
      </c>
      <c r="P7" s="28">
        <f t="shared" si="3"/>
        <v>2490</v>
      </c>
      <c r="Q7" s="28">
        <f t="shared" si="3"/>
        <v>2390</v>
      </c>
      <c r="R7" s="28">
        <f t="shared" si="3"/>
        <v>2550</v>
      </c>
      <c r="S7" s="28">
        <f t="shared" si="3"/>
        <v>2292</v>
      </c>
      <c r="T7" s="28">
        <f t="shared" si="3"/>
        <v>2462</v>
      </c>
      <c r="U7" s="28">
        <f t="shared" si="3"/>
        <v>2342</v>
      </c>
      <c r="V7" s="28">
        <f t="shared" si="3"/>
        <v>2468</v>
      </c>
      <c r="W7" s="29">
        <f>+C7/M7</f>
        <v>3.5023578363384189</v>
      </c>
      <c r="X7" s="53">
        <f>+D7/N7</f>
        <v>3.5510860820595336</v>
      </c>
      <c r="Y7" s="53">
        <f>+E7/O7</f>
        <v>3.5288372093023255</v>
      </c>
      <c r="Z7" s="53">
        <f>+F7/P7</f>
        <v>3.5570281124497991</v>
      </c>
      <c r="AA7" s="53">
        <f>+G7/Q7</f>
        <v>3.5552301255230128</v>
      </c>
      <c r="AB7" s="53">
        <f>+H7/R7</f>
        <v>3.4725490196078432</v>
      </c>
      <c r="AC7" s="53">
        <f>+I7/S7</f>
        <v>3.4424083769633507</v>
      </c>
      <c r="AD7" s="53">
        <f>+J7/T7</f>
        <v>3.4118602761982126</v>
      </c>
      <c r="AE7" s="53">
        <f>+K7/U7</f>
        <v>3.5892399658411613</v>
      </c>
      <c r="AF7" s="53">
        <f>+L7/V7</f>
        <v>3.4181523500810371</v>
      </c>
      <c r="AG7" s="63"/>
      <c r="AH7" s="63"/>
      <c r="AI7" s="63"/>
      <c r="AJ7" s="63"/>
      <c r="AK7" s="63"/>
      <c r="AL7" s="63"/>
      <c r="AM7" s="63"/>
      <c r="AN7" s="63"/>
      <c r="AO7" s="63"/>
    </row>
    <row r="8" spans="1:41" s="36" customFormat="1" x14ac:dyDescent="0.25">
      <c r="A8" s="69"/>
      <c r="B8" s="31" t="s">
        <v>11</v>
      </c>
      <c r="C8" s="32">
        <f>SUM(D8:L8)</f>
        <v>8784</v>
      </c>
      <c r="D8" s="33">
        <v>1031</v>
      </c>
      <c r="E8" s="33">
        <v>934</v>
      </c>
      <c r="F8" s="33">
        <v>1050</v>
      </c>
      <c r="G8" s="33">
        <v>904</v>
      </c>
      <c r="H8" s="33">
        <v>1083</v>
      </c>
      <c r="I8" s="33">
        <v>1069</v>
      </c>
      <c r="J8" s="33">
        <v>1046</v>
      </c>
      <c r="K8" s="33">
        <v>864</v>
      </c>
      <c r="L8" s="33">
        <v>803</v>
      </c>
      <c r="M8" s="32">
        <f>SUM(N8:V8)</f>
        <v>2352</v>
      </c>
      <c r="N8" s="33">
        <v>276</v>
      </c>
      <c r="O8" s="33">
        <v>264</v>
      </c>
      <c r="P8" s="33">
        <v>308</v>
      </c>
      <c r="Q8" s="33">
        <v>248</v>
      </c>
      <c r="R8" s="33">
        <v>300</v>
      </c>
      <c r="S8" s="33">
        <v>280</v>
      </c>
      <c r="T8" s="33">
        <v>264</v>
      </c>
      <c r="U8" s="33">
        <v>200</v>
      </c>
      <c r="V8" s="33">
        <v>212</v>
      </c>
      <c r="W8" s="34">
        <f>+C8/M8</f>
        <v>3.7346938775510203</v>
      </c>
      <c r="X8" s="71">
        <f>+D8/N8</f>
        <v>3.7355072463768115</v>
      </c>
      <c r="Y8" s="71">
        <f>+E8/O8</f>
        <v>3.5378787878787881</v>
      </c>
      <c r="Z8" s="71">
        <f>+F8/P8</f>
        <v>3.4090909090909092</v>
      </c>
      <c r="AA8" s="71">
        <f>+G8/Q8</f>
        <v>3.6451612903225805</v>
      </c>
      <c r="AB8" s="71">
        <f>+H8/R8</f>
        <v>3.61</v>
      </c>
      <c r="AC8" s="71">
        <f>+I8/S8</f>
        <v>3.8178571428571431</v>
      </c>
      <c r="AD8" s="71">
        <f>+J8/T8</f>
        <v>3.9621212121212119</v>
      </c>
      <c r="AE8" s="71">
        <f>+K8/U8</f>
        <v>4.32</v>
      </c>
      <c r="AF8" s="71">
        <f>+L8/V8</f>
        <v>3.7877358490566038</v>
      </c>
      <c r="AG8" s="64"/>
      <c r="AH8" s="64"/>
      <c r="AI8" s="64"/>
      <c r="AJ8" s="64"/>
      <c r="AK8" s="64"/>
      <c r="AL8" s="64"/>
      <c r="AM8" s="64"/>
      <c r="AN8" s="64"/>
      <c r="AO8" s="64"/>
    </row>
    <row r="9" spans="1:41" s="10" customFormat="1" x14ac:dyDescent="0.25">
      <c r="A9" s="69"/>
      <c r="B9" s="37" t="s">
        <v>12</v>
      </c>
      <c r="C9" s="32">
        <f t="shared" ref="C9:C19" si="4">SUM(D9:L9)</f>
        <v>9478</v>
      </c>
      <c r="D9" s="33">
        <v>994</v>
      </c>
      <c r="E9" s="33">
        <v>1176</v>
      </c>
      <c r="F9" s="33">
        <v>1118</v>
      </c>
      <c r="G9" s="33">
        <v>1141</v>
      </c>
      <c r="H9" s="33">
        <v>922</v>
      </c>
      <c r="I9" s="33">
        <v>864</v>
      </c>
      <c r="J9" s="33">
        <v>1049</v>
      </c>
      <c r="K9" s="33">
        <v>1085</v>
      </c>
      <c r="L9" s="33">
        <v>1129</v>
      </c>
      <c r="M9" s="32">
        <f t="shared" ref="M9:M19" si="5">SUM(N9:V9)</f>
        <v>2352</v>
      </c>
      <c r="N9" s="33">
        <v>238</v>
      </c>
      <c r="O9" s="33">
        <v>278</v>
      </c>
      <c r="P9" s="33">
        <v>288</v>
      </c>
      <c r="Q9" s="33">
        <v>288</v>
      </c>
      <c r="R9" s="33">
        <v>234</v>
      </c>
      <c r="S9" s="33">
        <v>208</v>
      </c>
      <c r="T9" s="33">
        <v>276</v>
      </c>
      <c r="U9" s="33">
        <v>266</v>
      </c>
      <c r="V9" s="33">
        <v>276</v>
      </c>
      <c r="W9" s="34">
        <f>+C9/M9</f>
        <v>4.0297619047619051</v>
      </c>
      <c r="X9" s="71">
        <f>+D9/N9</f>
        <v>4.1764705882352944</v>
      </c>
      <c r="Y9" s="71">
        <f>+E9/O9</f>
        <v>4.2302158273381298</v>
      </c>
      <c r="Z9" s="71">
        <f>+F9/P9</f>
        <v>3.8819444444444446</v>
      </c>
      <c r="AA9" s="71">
        <f>+G9/Q9</f>
        <v>3.9618055555555554</v>
      </c>
      <c r="AB9" s="71">
        <f>+H9/R9</f>
        <v>3.9401709401709404</v>
      </c>
      <c r="AC9" s="71">
        <f t="shared" ref="AC9:AC19" si="6">+I9/S9</f>
        <v>4.1538461538461542</v>
      </c>
      <c r="AD9" s="71">
        <f>+J9/T9</f>
        <v>3.8007246376811592</v>
      </c>
      <c r="AE9" s="71">
        <f t="shared" ref="AE9:AF30" si="7">+K9/U9</f>
        <v>4.0789473684210522</v>
      </c>
      <c r="AF9" s="71">
        <f t="shared" ref="AF9:AF19" si="8">+L9/V9</f>
        <v>4.0905797101449277</v>
      </c>
      <c r="AG9" s="65"/>
      <c r="AH9" s="65"/>
      <c r="AI9" s="65"/>
      <c r="AJ9" s="65"/>
      <c r="AK9" s="65"/>
      <c r="AL9" s="65"/>
      <c r="AM9" s="65"/>
      <c r="AN9" s="65"/>
      <c r="AO9" s="65"/>
    </row>
    <row r="10" spans="1:41" s="10" customFormat="1" x14ac:dyDescent="0.25">
      <c r="A10" s="69"/>
      <c r="B10" s="37" t="s">
        <v>13</v>
      </c>
      <c r="C10" s="32">
        <f t="shared" si="4"/>
        <v>8650</v>
      </c>
      <c r="D10" s="33">
        <v>962</v>
      </c>
      <c r="E10" s="33">
        <v>836</v>
      </c>
      <c r="F10" s="33">
        <v>1024</v>
      </c>
      <c r="G10" s="33">
        <v>965</v>
      </c>
      <c r="H10" s="33">
        <v>973</v>
      </c>
      <c r="I10" s="33">
        <v>917</v>
      </c>
      <c r="J10" s="33">
        <v>973</v>
      </c>
      <c r="K10" s="33">
        <v>1049</v>
      </c>
      <c r="L10" s="33">
        <v>951</v>
      </c>
      <c r="M10" s="32">
        <f t="shared" si="5"/>
        <v>2186</v>
      </c>
      <c r="N10" s="33">
        <v>256</v>
      </c>
      <c r="O10" s="33">
        <v>200</v>
      </c>
      <c r="P10" s="33">
        <v>248</v>
      </c>
      <c r="Q10" s="33">
        <v>246</v>
      </c>
      <c r="R10" s="33">
        <v>240</v>
      </c>
      <c r="S10" s="33">
        <v>228</v>
      </c>
      <c r="T10" s="33">
        <v>264</v>
      </c>
      <c r="U10" s="33">
        <v>260</v>
      </c>
      <c r="V10" s="33">
        <v>244</v>
      </c>
      <c r="W10" s="34">
        <f>+C10/M10</f>
        <v>3.9569990850869168</v>
      </c>
      <c r="X10" s="71">
        <f>+D10/N10</f>
        <v>3.7578125</v>
      </c>
      <c r="Y10" s="71">
        <f>+E10/O10</f>
        <v>4.18</v>
      </c>
      <c r="Z10" s="71">
        <f>+F10/P10</f>
        <v>4.129032258064516</v>
      </c>
      <c r="AA10" s="71">
        <f>+G10/Q10</f>
        <v>3.9227642276422765</v>
      </c>
      <c r="AB10" s="71">
        <f>+H10/R10</f>
        <v>4.0541666666666663</v>
      </c>
      <c r="AC10" s="71">
        <f t="shared" si="6"/>
        <v>4.0219298245614032</v>
      </c>
      <c r="AD10" s="71">
        <f>+J10/T10</f>
        <v>3.6856060606060606</v>
      </c>
      <c r="AE10" s="71">
        <f t="shared" si="7"/>
        <v>4.0346153846153845</v>
      </c>
      <c r="AF10" s="71">
        <f t="shared" si="8"/>
        <v>3.8975409836065573</v>
      </c>
      <c r="AG10" s="65"/>
      <c r="AH10" s="65"/>
      <c r="AI10" s="65"/>
      <c r="AJ10" s="65"/>
      <c r="AK10" s="65"/>
      <c r="AL10" s="65"/>
      <c r="AM10" s="65"/>
      <c r="AN10" s="65"/>
      <c r="AO10" s="65"/>
    </row>
    <row r="11" spans="1:41" s="10" customFormat="1" x14ac:dyDescent="0.25">
      <c r="A11" s="69"/>
      <c r="B11" s="37" t="s">
        <v>14</v>
      </c>
      <c r="C11" s="32">
        <f t="shared" si="4"/>
        <v>7686</v>
      </c>
      <c r="D11" s="33">
        <v>988</v>
      </c>
      <c r="E11" s="33">
        <v>626</v>
      </c>
      <c r="F11" s="33">
        <v>794</v>
      </c>
      <c r="G11" s="33">
        <v>879</v>
      </c>
      <c r="H11" s="33">
        <v>836</v>
      </c>
      <c r="I11" s="33">
        <v>934</v>
      </c>
      <c r="J11" s="33">
        <v>819</v>
      </c>
      <c r="K11" s="33">
        <v>892</v>
      </c>
      <c r="L11" s="33">
        <v>918</v>
      </c>
      <c r="M11" s="32">
        <f t="shared" si="5"/>
        <v>2072</v>
      </c>
      <c r="N11" s="33">
        <v>260</v>
      </c>
      <c r="O11" s="33">
        <v>172</v>
      </c>
      <c r="P11" s="33">
        <v>208</v>
      </c>
      <c r="Q11" s="33">
        <v>244</v>
      </c>
      <c r="R11" s="33">
        <v>220</v>
      </c>
      <c r="S11" s="33">
        <v>256</v>
      </c>
      <c r="T11" s="33">
        <v>236</v>
      </c>
      <c r="U11" s="33">
        <v>244</v>
      </c>
      <c r="V11" s="33">
        <v>232</v>
      </c>
      <c r="W11" s="34">
        <f>+C11/M11</f>
        <v>3.7094594594594597</v>
      </c>
      <c r="X11" s="71">
        <f>+D11/N11</f>
        <v>3.8</v>
      </c>
      <c r="Y11" s="71">
        <f>+E11/O11</f>
        <v>3.63953488372093</v>
      </c>
      <c r="Z11" s="71">
        <f>+F11/P11</f>
        <v>3.8173076923076925</v>
      </c>
      <c r="AA11" s="71">
        <f>+G11/Q11</f>
        <v>3.6024590163934427</v>
      </c>
      <c r="AB11" s="71">
        <f>+H11/R11</f>
        <v>3.8</v>
      </c>
      <c r="AC11" s="71">
        <f t="shared" si="6"/>
        <v>3.6484375</v>
      </c>
      <c r="AD11" s="71">
        <f>+J11/T11</f>
        <v>3.4703389830508473</v>
      </c>
      <c r="AE11" s="71">
        <f t="shared" si="7"/>
        <v>3.6557377049180326</v>
      </c>
      <c r="AF11" s="71">
        <f t="shared" si="8"/>
        <v>3.9568965517241379</v>
      </c>
      <c r="AG11" s="65"/>
      <c r="AH11" s="65"/>
      <c r="AI11" s="65"/>
      <c r="AJ11" s="65"/>
      <c r="AK11" s="64"/>
      <c r="AL11" s="64"/>
      <c r="AM11" s="64"/>
      <c r="AN11" s="65"/>
      <c r="AO11" s="65"/>
    </row>
    <row r="12" spans="1:41" s="10" customFormat="1" x14ac:dyDescent="0.25">
      <c r="A12" s="69"/>
      <c r="B12" s="37" t="s">
        <v>15</v>
      </c>
      <c r="C12" s="32">
        <f t="shared" si="4"/>
        <v>553</v>
      </c>
      <c r="D12" s="33">
        <v>57</v>
      </c>
      <c r="E12" s="33">
        <v>46</v>
      </c>
      <c r="F12" s="33">
        <v>0</v>
      </c>
      <c r="G12" s="33">
        <v>65</v>
      </c>
      <c r="H12" s="33">
        <v>77</v>
      </c>
      <c r="I12" s="33">
        <v>115</v>
      </c>
      <c r="J12" s="33">
        <v>102</v>
      </c>
      <c r="K12" s="33">
        <v>0</v>
      </c>
      <c r="L12" s="33">
        <v>91</v>
      </c>
      <c r="M12" s="32">
        <f t="shared" si="5"/>
        <v>156</v>
      </c>
      <c r="N12" s="33">
        <v>16</v>
      </c>
      <c r="O12" s="33">
        <v>16</v>
      </c>
      <c r="P12" s="33">
        <v>0</v>
      </c>
      <c r="Q12" s="33">
        <v>16</v>
      </c>
      <c r="R12" s="33">
        <v>24</v>
      </c>
      <c r="S12" s="33">
        <v>28</v>
      </c>
      <c r="T12" s="33">
        <v>28</v>
      </c>
      <c r="U12" s="33">
        <v>0</v>
      </c>
      <c r="V12" s="33">
        <v>28</v>
      </c>
      <c r="W12" s="34">
        <f t="shared" ref="W12:W41" si="9">+C12/M12</f>
        <v>3.5448717948717947</v>
      </c>
      <c r="X12" s="71">
        <f t="shared" ref="X12:X41" si="10">+D12/N12</f>
        <v>3.5625</v>
      </c>
      <c r="Y12" s="71">
        <f t="shared" ref="Y12:Y41" si="11">+E12/O12</f>
        <v>2.875</v>
      </c>
      <c r="Z12" s="71">
        <v>0</v>
      </c>
      <c r="AA12" s="71">
        <f t="shared" ref="AA12:AA41" si="12">+G12/Q12</f>
        <v>4.0625</v>
      </c>
      <c r="AB12" s="71">
        <f t="shared" ref="AB12:AB41" si="13">+H12/R12</f>
        <v>3.2083333333333335</v>
      </c>
      <c r="AC12" s="71">
        <f t="shared" si="6"/>
        <v>4.1071428571428568</v>
      </c>
      <c r="AD12" s="71">
        <f>+J12/T12</f>
        <v>3.6428571428571428</v>
      </c>
      <c r="AE12" s="71">
        <v>0</v>
      </c>
      <c r="AF12" s="71">
        <f t="shared" si="8"/>
        <v>3.25</v>
      </c>
      <c r="AG12" s="66"/>
      <c r="AH12" s="66"/>
      <c r="AI12" s="66"/>
      <c r="AJ12" s="66"/>
      <c r="AK12" s="35"/>
      <c r="AL12" s="35"/>
      <c r="AM12" s="35"/>
      <c r="AN12" s="35"/>
      <c r="AO12" s="65"/>
    </row>
    <row r="13" spans="1:41" s="10" customFormat="1" x14ac:dyDescent="0.25">
      <c r="A13" s="69"/>
      <c r="B13" s="37" t="s">
        <v>16</v>
      </c>
      <c r="C13" s="32">
        <f t="shared" si="4"/>
        <v>5537</v>
      </c>
      <c r="D13" s="33">
        <v>633</v>
      </c>
      <c r="E13" s="33">
        <v>518</v>
      </c>
      <c r="F13" s="33">
        <v>581</v>
      </c>
      <c r="G13" s="33">
        <v>593</v>
      </c>
      <c r="H13" s="33">
        <v>682</v>
      </c>
      <c r="I13" s="33">
        <v>571</v>
      </c>
      <c r="J13" s="33">
        <v>700</v>
      </c>
      <c r="K13" s="33">
        <v>633</v>
      </c>
      <c r="L13" s="33">
        <v>626</v>
      </c>
      <c r="M13" s="32">
        <f t="shared" si="5"/>
        <v>1564</v>
      </c>
      <c r="N13" s="33">
        <v>180</v>
      </c>
      <c r="O13" s="33">
        <v>152</v>
      </c>
      <c r="P13" s="33">
        <v>164</v>
      </c>
      <c r="Q13" s="33">
        <v>160</v>
      </c>
      <c r="R13" s="33">
        <v>192</v>
      </c>
      <c r="S13" s="33">
        <v>168</v>
      </c>
      <c r="T13" s="33">
        <v>188</v>
      </c>
      <c r="U13" s="33">
        <v>180</v>
      </c>
      <c r="V13" s="33">
        <v>180</v>
      </c>
      <c r="W13" s="34">
        <f t="shared" si="9"/>
        <v>3.5402813299232738</v>
      </c>
      <c r="X13" s="71">
        <f t="shared" si="10"/>
        <v>3.5166666666666666</v>
      </c>
      <c r="Y13" s="71">
        <f t="shared" si="11"/>
        <v>3.4078947368421053</v>
      </c>
      <c r="Z13" s="71">
        <f t="shared" ref="Z13:Z41" si="14">+F13/P13</f>
        <v>3.5426829268292681</v>
      </c>
      <c r="AA13" s="71">
        <f t="shared" si="12"/>
        <v>3.7062499999999998</v>
      </c>
      <c r="AB13" s="71">
        <f t="shared" si="13"/>
        <v>3.5520833333333335</v>
      </c>
      <c r="AC13" s="71">
        <f t="shared" si="6"/>
        <v>3.3988095238095237</v>
      </c>
      <c r="AD13" s="71">
        <f>+J13/T13</f>
        <v>3.7234042553191489</v>
      </c>
      <c r="AE13" s="71">
        <f t="shared" si="7"/>
        <v>3.5166666666666666</v>
      </c>
      <c r="AF13" s="71">
        <f t="shared" si="8"/>
        <v>3.4777777777777779</v>
      </c>
      <c r="AG13" s="65"/>
      <c r="AH13" s="65"/>
      <c r="AI13" s="65"/>
      <c r="AJ13" s="65"/>
      <c r="AK13" s="65"/>
      <c r="AL13" s="65"/>
      <c r="AM13" s="65"/>
      <c r="AN13" s="65"/>
      <c r="AO13" s="65"/>
    </row>
    <row r="14" spans="1:41" s="10" customFormat="1" x14ac:dyDescent="0.25">
      <c r="A14" s="69"/>
      <c r="B14" s="37" t="s">
        <v>17</v>
      </c>
      <c r="C14" s="32">
        <f t="shared" si="4"/>
        <v>8674</v>
      </c>
      <c r="D14" s="33">
        <v>875</v>
      </c>
      <c r="E14" s="33">
        <v>891</v>
      </c>
      <c r="F14" s="33">
        <v>1031</v>
      </c>
      <c r="G14" s="33">
        <v>999</v>
      </c>
      <c r="H14" s="33">
        <v>1047</v>
      </c>
      <c r="I14" s="33">
        <v>884</v>
      </c>
      <c r="J14" s="33">
        <v>878</v>
      </c>
      <c r="K14" s="33">
        <v>1080</v>
      </c>
      <c r="L14" s="33">
        <v>989</v>
      </c>
      <c r="M14" s="32">
        <f t="shared" si="5"/>
        <v>2634</v>
      </c>
      <c r="N14" s="33">
        <v>236</v>
      </c>
      <c r="O14" s="33">
        <v>264</v>
      </c>
      <c r="P14" s="33">
        <v>294</v>
      </c>
      <c r="Q14" s="33">
        <v>288</v>
      </c>
      <c r="R14" s="33">
        <v>328</v>
      </c>
      <c r="S14" s="33">
        <v>300</v>
      </c>
      <c r="T14" s="33">
        <v>288</v>
      </c>
      <c r="U14" s="33">
        <v>328</v>
      </c>
      <c r="V14" s="33">
        <v>308</v>
      </c>
      <c r="W14" s="34">
        <f t="shared" si="9"/>
        <v>3.2930903568716778</v>
      </c>
      <c r="X14" s="71">
        <f t="shared" si="10"/>
        <v>3.7076271186440679</v>
      </c>
      <c r="Y14" s="71">
        <f t="shared" si="11"/>
        <v>3.375</v>
      </c>
      <c r="Z14" s="71">
        <f t="shared" si="14"/>
        <v>3.5068027210884352</v>
      </c>
      <c r="AA14" s="71">
        <f t="shared" si="12"/>
        <v>3.46875</v>
      </c>
      <c r="AB14" s="71">
        <f t="shared" si="13"/>
        <v>3.1920731707317072</v>
      </c>
      <c r="AC14" s="71">
        <f t="shared" si="6"/>
        <v>2.9466666666666668</v>
      </c>
      <c r="AD14" s="71">
        <f>+J14/T14</f>
        <v>3.0486111111111112</v>
      </c>
      <c r="AE14" s="71">
        <f t="shared" si="7"/>
        <v>3.2926829268292681</v>
      </c>
      <c r="AF14" s="71">
        <f t="shared" si="8"/>
        <v>3.2110389610389611</v>
      </c>
      <c r="AG14" s="65"/>
      <c r="AH14" s="65"/>
      <c r="AI14" s="65"/>
      <c r="AJ14" s="65"/>
      <c r="AK14" s="65"/>
      <c r="AL14" s="65"/>
      <c r="AM14" s="65"/>
      <c r="AN14" s="65"/>
      <c r="AO14" s="65"/>
    </row>
    <row r="15" spans="1:41" s="10" customFormat="1" x14ac:dyDescent="0.25">
      <c r="A15" s="69"/>
      <c r="B15" s="37" t="s">
        <v>18</v>
      </c>
      <c r="C15" s="32">
        <f t="shared" si="4"/>
        <v>2803</v>
      </c>
      <c r="D15" s="33">
        <v>314</v>
      </c>
      <c r="E15" s="33">
        <v>357</v>
      </c>
      <c r="F15" s="33">
        <v>331</v>
      </c>
      <c r="G15" s="33">
        <v>335</v>
      </c>
      <c r="H15" s="33">
        <v>343</v>
      </c>
      <c r="I15" s="33">
        <v>286</v>
      </c>
      <c r="J15" s="33">
        <v>313</v>
      </c>
      <c r="K15" s="33">
        <v>276</v>
      </c>
      <c r="L15" s="33">
        <v>248</v>
      </c>
      <c r="M15" s="32">
        <f t="shared" si="5"/>
        <v>780</v>
      </c>
      <c r="N15" s="33">
        <v>92</v>
      </c>
      <c r="O15" s="33">
        <v>96</v>
      </c>
      <c r="P15" s="33">
        <v>88</v>
      </c>
      <c r="Q15" s="33">
        <v>92</v>
      </c>
      <c r="R15" s="33">
        <v>92</v>
      </c>
      <c r="S15" s="33">
        <v>84</v>
      </c>
      <c r="T15" s="33">
        <v>92</v>
      </c>
      <c r="U15" s="33">
        <v>76</v>
      </c>
      <c r="V15" s="33">
        <v>68</v>
      </c>
      <c r="W15" s="34">
        <f t="shared" si="9"/>
        <v>3.5935897435897437</v>
      </c>
      <c r="X15" s="71">
        <f t="shared" si="10"/>
        <v>3.4130434782608696</v>
      </c>
      <c r="Y15" s="71">
        <f t="shared" si="11"/>
        <v>3.71875</v>
      </c>
      <c r="Z15" s="71">
        <f t="shared" si="14"/>
        <v>3.7613636363636362</v>
      </c>
      <c r="AA15" s="71">
        <f t="shared" si="12"/>
        <v>3.6413043478260869</v>
      </c>
      <c r="AB15" s="71">
        <f t="shared" si="13"/>
        <v>3.7282608695652173</v>
      </c>
      <c r="AC15" s="71">
        <f t="shared" si="6"/>
        <v>3.4047619047619047</v>
      </c>
      <c r="AD15" s="71">
        <f>+J15/T15</f>
        <v>3.402173913043478</v>
      </c>
      <c r="AE15" s="71">
        <f t="shared" si="7"/>
        <v>3.6315789473684212</v>
      </c>
      <c r="AF15" s="71">
        <f t="shared" si="8"/>
        <v>3.6470588235294117</v>
      </c>
      <c r="AG15" s="65"/>
      <c r="AH15" s="65"/>
      <c r="AI15" s="65"/>
      <c r="AJ15" s="65"/>
      <c r="AK15" s="65"/>
      <c r="AL15" s="65"/>
      <c r="AM15" s="65"/>
      <c r="AN15" s="65"/>
      <c r="AO15" s="65"/>
    </row>
    <row r="16" spans="1:41" s="10" customFormat="1" x14ac:dyDescent="0.25">
      <c r="A16" s="69"/>
      <c r="B16" s="37" t="s">
        <v>19</v>
      </c>
      <c r="C16" s="32">
        <f t="shared" si="4"/>
        <v>5223</v>
      </c>
      <c r="D16" s="33">
        <v>676</v>
      </c>
      <c r="E16" s="33">
        <v>557</v>
      </c>
      <c r="F16" s="33">
        <v>654</v>
      </c>
      <c r="G16" s="33">
        <v>453</v>
      </c>
      <c r="H16" s="33">
        <v>591</v>
      </c>
      <c r="I16" s="33">
        <v>538</v>
      </c>
      <c r="J16" s="33">
        <v>564</v>
      </c>
      <c r="K16" s="33">
        <v>606</v>
      </c>
      <c r="L16" s="33">
        <v>584</v>
      </c>
      <c r="M16" s="32">
        <f t="shared" si="5"/>
        <v>1506</v>
      </c>
      <c r="N16" s="33">
        <v>184</v>
      </c>
      <c r="O16" s="33">
        <v>152</v>
      </c>
      <c r="P16" s="33">
        <v>184</v>
      </c>
      <c r="Q16" s="33">
        <v>132</v>
      </c>
      <c r="R16" s="33">
        <v>180</v>
      </c>
      <c r="S16" s="33">
        <v>164</v>
      </c>
      <c r="T16" s="33">
        <v>166</v>
      </c>
      <c r="U16" s="33">
        <v>176</v>
      </c>
      <c r="V16" s="33">
        <v>168</v>
      </c>
      <c r="W16" s="34">
        <f t="shared" si="9"/>
        <v>3.4681274900398407</v>
      </c>
      <c r="X16" s="71">
        <f t="shared" si="10"/>
        <v>3.6739130434782608</v>
      </c>
      <c r="Y16" s="71">
        <f t="shared" si="11"/>
        <v>3.6644736842105261</v>
      </c>
      <c r="Z16" s="71">
        <f t="shared" si="14"/>
        <v>3.5543478260869565</v>
      </c>
      <c r="AA16" s="71">
        <f t="shared" si="12"/>
        <v>3.4318181818181817</v>
      </c>
      <c r="AB16" s="71">
        <f t="shared" si="13"/>
        <v>3.2833333333333332</v>
      </c>
      <c r="AC16" s="71">
        <f t="shared" si="6"/>
        <v>3.2804878048780486</v>
      </c>
      <c r="AD16" s="71">
        <f>+J16/T16</f>
        <v>3.3975903614457832</v>
      </c>
      <c r="AE16" s="71">
        <f t="shared" si="7"/>
        <v>3.4431818181818183</v>
      </c>
      <c r="AF16" s="71">
        <f t="shared" si="8"/>
        <v>3.4761904761904763</v>
      </c>
      <c r="AG16" s="65"/>
      <c r="AH16" s="65"/>
      <c r="AI16" s="65"/>
      <c r="AJ16" s="65"/>
      <c r="AK16" s="65"/>
      <c r="AL16" s="65"/>
      <c r="AM16" s="65"/>
      <c r="AN16" s="65"/>
      <c r="AO16" s="65"/>
    </row>
    <row r="17" spans="1:41" s="10" customFormat="1" x14ac:dyDescent="0.25">
      <c r="A17" s="69"/>
      <c r="B17" s="37" t="s">
        <v>20</v>
      </c>
      <c r="C17" s="32">
        <f t="shared" si="4"/>
        <v>8334</v>
      </c>
      <c r="D17" s="33">
        <v>1074</v>
      </c>
      <c r="E17" s="33">
        <v>667</v>
      </c>
      <c r="F17" s="33">
        <v>932</v>
      </c>
      <c r="G17" s="33">
        <v>1138</v>
      </c>
      <c r="H17" s="33">
        <v>1232</v>
      </c>
      <c r="I17" s="33">
        <v>747</v>
      </c>
      <c r="J17" s="33">
        <v>851</v>
      </c>
      <c r="K17" s="33">
        <v>864</v>
      </c>
      <c r="L17" s="33">
        <v>829</v>
      </c>
      <c r="M17" s="32">
        <f t="shared" si="5"/>
        <v>2176</v>
      </c>
      <c r="N17" s="33">
        <v>292</v>
      </c>
      <c r="O17" s="33">
        <v>172</v>
      </c>
      <c r="P17" s="33">
        <v>240</v>
      </c>
      <c r="Q17" s="33">
        <v>276</v>
      </c>
      <c r="R17" s="33">
        <v>344</v>
      </c>
      <c r="S17" s="33">
        <v>196</v>
      </c>
      <c r="T17" s="33">
        <v>216</v>
      </c>
      <c r="U17" s="33">
        <v>212</v>
      </c>
      <c r="V17" s="33">
        <v>228</v>
      </c>
      <c r="W17" s="34">
        <f t="shared" si="9"/>
        <v>3.8299632352941178</v>
      </c>
      <c r="X17" s="71">
        <f t="shared" si="10"/>
        <v>3.6780821917808217</v>
      </c>
      <c r="Y17" s="71">
        <f t="shared" si="11"/>
        <v>3.8779069767441858</v>
      </c>
      <c r="Z17" s="71">
        <f t="shared" si="14"/>
        <v>3.8833333333333333</v>
      </c>
      <c r="AA17" s="71">
        <f t="shared" si="12"/>
        <v>4.1231884057971016</v>
      </c>
      <c r="AB17" s="71">
        <f t="shared" si="13"/>
        <v>3.5813953488372094</v>
      </c>
      <c r="AC17" s="71">
        <f t="shared" si="6"/>
        <v>3.8112244897959182</v>
      </c>
      <c r="AD17" s="71">
        <f>+J17/T17</f>
        <v>3.9398148148148149</v>
      </c>
      <c r="AE17" s="71">
        <f t="shared" si="7"/>
        <v>4.0754716981132075</v>
      </c>
      <c r="AF17" s="71">
        <f t="shared" si="8"/>
        <v>3.6359649122807016</v>
      </c>
      <c r="AG17" s="65"/>
      <c r="AH17" s="65"/>
      <c r="AI17" s="65"/>
      <c r="AJ17" s="65"/>
      <c r="AK17" s="65"/>
      <c r="AL17" s="65"/>
      <c r="AM17" s="65"/>
      <c r="AN17" s="65"/>
      <c r="AO17" s="65"/>
    </row>
    <row r="18" spans="1:41" s="10" customFormat="1" x14ac:dyDescent="0.25">
      <c r="A18" s="69"/>
      <c r="B18" s="37" t="s">
        <v>21</v>
      </c>
      <c r="C18" s="32">
        <f t="shared" si="4"/>
        <v>5152</v>
      </c>
      <c r="D18" s="33">
        <v>622</v>
      </c>
      <c r="E18" s="33">
        <v>485</v>
      </c>
      <c r="F18" s="33">
        <v>709</v>
      </c>
      <c r="G18" s="33">
        <v>502</v>
      </c>
      <c r="H18" s="33">
        <v>555</v>
      </c>
      <c r="I18" s="33">
        <v>459</v>
      </c>
      <c r="J18" s="33">
        <v>523</v>
      </c>
      <c r="K18" s="33">
        <v>559</v>
      </c>
      <c r="L18" s="33">
        <v>738</v>
      </c>
      <c r="M18" s="32">
        <f t="shared" si="5"/>
        <v>2410</v>
      </c>
      <c r="N18" s="33">
        <v>284</v>
      </c>
      <c r="O18" s="33">
        <v>228</v>
      </c>
      <c r="P18" s="33">
        <v>292</v>
      </c>
      <c r="Q18" s="33">
        <v>244</v>
      </c>
      <c r="R18" s="33">
        <v>260</v>
      </c>
      <c r="S18" s="33">
        <v>232</v>
      </c>
      <c r="T18" s="33">
        <v>264</v>
      </c>
      <c r="U18" s="33">
        <v>256</v>
      </c>
      <c r="V18" s="33">
        <v>350</v>
      </c>
      <c r="W18" s="34">
        <f t="shared" si="9"/>
        <v>2.137759336099585</v>
      </c>
      <c r="X18" s="71">
        <f t="shared" si="10"/>
        <v>2.1901408450704225</v>
      </c>
      <c r="Y18" s="71">
        <f t="shared" si="11"/>
        <v>2.1271929824561404</v>
      </c>
      <c r="Z18" s="71">
        <f t="shared" si="14"/>
        <v>2.4280821917808217</v>
      </c>
      <c r="AA18" s="71">
        <f t="shared" si="12"/>
        <v>2.057377049180328</v>
      </c>
      <c r="AB18" s="71">
        <f t="shared" si="13"/>
        <v>2.1346153846153846</v>
      </c>
      <c r="AC18" s="71">
        <f t="shared" si="6"/>
        <v>1.978448275862069</v>
      </c>
      <c r="AD18" s="71">
        <f>+J18/T18</f>
        <v>1.981060606060606</v>
      </c>
      <c r="AE18" s="71">
        <f t="shared" si="7"/>
        <v>2.18359375</v>
      </c>
      <c r="AF18" s="71">
        <f t="shared" si="8"/>
        <v>2.1085714285714285</v>
      </c>
      <c r="AG18" s="65"/>
      <c r="AH18" s="65"/>
      <c r="AI18" s="65"/>
      <c r="AJ18" s="65"/>
      <c r="AK18" s="65"/>
      <c r="AL18" s="65"/>
      <c r="AM18" s="65"/>
      <c r="AN18" s="65"/>
      <c r="AO18" s="65"/>
    </row>
    <row r="19" spans="1:41" s="10" customFormat="1" x14ac:dyDescent="0.25">
      <c r="A19" s="69"/>
      <c r="B19" s="37" t="s">
        <v>22</v>
      </c>
      <c r="C19" s="32">
        <f t="shared" si="4"/>
        <v>4882</v>
      </c>
      <c r="D19" s="33">
        <v>602</v>
      </c>
      <c r="E19" s="33">
        <v>494</v>
      </c>
      <c r="F19" s="33">
        <v>633</v>
      </c>
      <c r="G19" s="33">
        <v>523</v>
      </c>
      <c r="H19" s="33">
        <v>514</v>
      </c>
      <c r="I19" s="33">
        <v>506</v>
      </c>
      <c r="J19" s="33">
        <v>582</v>
      </c>
      <c r="K19" s="33">
        <v>498</v>
      </c>
      <c r="L19" s="33">
        <v>530</v>
      </c>
      <c r="M19" s="32">
        <f t="shared" si="5"/>
        <v>1442</v>
      </c>
      <c r="N19" s="33">
        <v>172</v>
      </c>
      <c r="O19" s="33">
        <v>156</v>
      </c>
      <c r="P19" s="33">
        <v>176</v>
      </c>
      <c r="Q19" s="33">
        <v>156</v>
      </c>
      <c r="R19" s="33">
        <v>136</v>
      </c>
      <c r="S19" s="33">
        <v>148</v>
      </c>
      <c r="T19" s="33">
        <v>180</v>
      </c>
      <c r="U19" s="33">
        <v>144</v>
      </c>
      <c r="V19" s="33">
        <v>174</v>
      </c>
      <c r="W19" s="34">
        <f t="shared" si="9"/>
        <v>3.3855755894590844</v>
      </c>
      <c r="X19" s="71">
        <f t="shared" si="10"/>
        <v>3.5</v>
      </c>
      <c r="Y19" s="71">
        <f t="shared" si="11"/>
        <v>3.1666666666666665</v>
      </c>
      <c r="Z19" s="71">
        <f t="shared" si="14"/>
        <v>3.5965909090909092</v>
      </c>
      <c r="AA19" s="71">
        <f t="shared" si="12"/>
        <v>3.3525641025641026</v>
      </c>
      <c r="AB19" s="71">
        <f t="shared" si="13"/>
        <v>3.7794117647058822</v>
      </c>
      <c r="AC19" s="71">
        <f t="shared" si="6"/>
        <v>3.4189189189189189</v>
      </c>
      <c r="AD19" s="71">
        <f>+J19/T19</f>
        <v>3.2333333333333334</v>
      </c>
      <c r="AE19" s="71">
        <f t="shared" si="7"/>
        <v>3.4583333333333335</v>
      </c>
      <c r="AF19" s="71">
        <f t="shared" si="8"/>
        <v>3.0459770114942528</v>
      </c>
      <c r="AG19" s="65"/>
      <c r="AH19" s="65"/>
      <c r="AI19" s="65"/>
      <c r="AJ19" s="65"/>
      <c r="AK19" s="65"/>
      <c r="AL19" s="65"/>
      <c r="AM19" s="65"/>
      <c r="AN19" s="65"/>
      <c r="AO19" s="65"/>
    </row>
    <row r="20" spans="1:41" s="30" customFormat="1" x14ac:dyDescent="0.25">
      <c r="A20" s="63"/>
      <c r="B20" s="38" t="s">
        <v>23</v>
      </c>
      <c r="C20" s="27">
        <f>SUM(D20:L20)</f>
        <v>56765</v>
      </c>
      <c r="D20" s="28">
        <f t="shared" ref="D20:L20" si="15">SUM(D21:D30)</f>
        <v>6430</v>
      </c>
      <c r="E20" s="28">
        <f t="shared" si="15"/>
        <v>6240</v>
      </c>
      <c r="F20" s="28">
        <f t="shared" si="15"/>
        <v>6805</v>
      </c>
      <c r="G20" s="28">
        <f t="shared" si="15"/>
        <v>5991</v>
      </c>
      <c r="H20" s="28">
        <f t="shared" si="15"/>
        <v>6176</v>
      </c>
      <c r="I20" s="28">
        <f t="shared" si="15"/>
        <v>5708</v>
      </c>
      <c r="J20" s="28">
        <f t="shared" si="15"/>
        <v>6520</v>
      </c>
      <c r="K20" s="28">
        <f t="shared" si="15"/>
        <v>6621</v>
      </c>
      <c r="L20" s="28">
        <f t="shared" si="15"/>
        <v>6274</v>
      </c>
      <c r="M20" s="27">
        <f>SUM(N20:V20)</f>
        <v>16126</v>
      </c>
      <c r="N20" s="28">
        <f t="shared" ref="N20:T20" si="16">SUM(N21:N30)</f>
        <v>1762</v>
      </c>
      <c r="O20" s="28">
        <f t="shared" si="16"/>
        <v>1674</v>
      </c>
      <c r="P20" s="28">
        <f t="shared" si="16"/>
        <v>1880</v>
      </c>
      <c r="Q20" s="28">
        <f t="shared" si="16"/>
        <v>1644</v>
      </c>
      <c r="R20" s="28">
        <f t="shared" si="16"/>
        <v>1736</v>
      </c>
      <c r="S20" s="28">
        <f t="shared" si="16"/>
        <v>1600</v>
      </c>
      <c r="T20" s="28">
        <f t="shared" si="16"/>
        <v>2042</v>
      </c>
      <c r="U20" s="28">
        <f>SUM(U21:U30)</f>
        <v>1926</v>
      </c>
      <c r="V20" s="28">
        <f>SUM(V21:V30)</f>
        <v>1862</v>
      </c>
      <c r="W20" s="29">
        <f t="shared" si="9"/>
        <v>3.5200917772541236</v>
      </c>
      <c r="X20" s="53">
        <f t="shared" si="10"/>
        <v>3.6492622020431327</v>
      </c>
      <c r="Y20" s="53">
        <f t="shared" si="11"/>
        <v>3.7275985663082438</v>
      </c>
      <c r="Z20" s="53">
        <f t="shared" si="14"/>
        <v>3.6196808510638299</v>
      </c>
      <c r="AA20" s="53">
        <f t="shared" si="12"/>
        <v>3.644160583941606</v>
      </c>
      <c r="AB20" s="53">
        <f t="shared" si="13"/>
        <v>3.5576036866359448</v>
      </c>
      <c r="AC20" s="53">
        <f>+I20/S20</f>
        <v>3.5674999999999999</v>
      </c>
      <c r="AD20" s="73">
        <f>+J20/T20</f>
        <v>3.1929480901077376</v>
      </c>
      <c r="AE20" s="53">
        <f>+K20/U20</f>
        <v>3.4376947040498442</v>
      </c>
      <c r="AF20" s="53">
        <f>+L20/V20</f>
        <v>3.3694951664876478</v>
      </c>
      <c r="AG20" s="63"/>
      <c r="AH20" s="63"/>
      <c r="AI20" s="63"/>
      <c r="AJ20" s="63"/>
      <c r="AK20" s="63"/>
      <c r="AL20" s="63"/>
      <c r="AM20" s="63"/>
      <c r="AN20" s="63"/>
      <c r="AO20" s="63"/>
    </row>
    <row r="21" spans="1:41" s="10" customFormat="1" x14ac:dyDescent="0.25">
      <c r="A21" s="69"/>
      <c r="B21" s="37" t="s">
        <v>24</v>
      </c>
      <c r="C21" s="32">
        <f>SUM(D21:L21)</f>
        <v>6985</v>
      </c>
      <c r="D21" s="33">
        <v>827</v>
      </c>
      <c r="E21" s="33">
        <v>755</v>
      </c>
      <c r="F21" s="33">
        <v>840</v>
      </c>
      <c r="G21" s="33">
        <v>734</v>
      </c>
      <c r="H21" s="33">
        <v>799</v>
      </c>
      <c r="I21" s="33">
        <v>765</v>
      </c>
      <c r="J21" s="33">
        <v>760</v>
      </c>
      <c r="K21" s="33">
        <v>744</v>
      </c>
      <c r="L21" s="33">
        <v>761</v>
      </c>
      <c r="M21" s="32">
        <f>SUM(N21:V21)</f>
        <v>1784</v>
      </c>
      <c r="N21" s="33">
        <v>208</v>
      </c>
      <c r="O21" s="33">
        <v>192</v>
      </c>
      <c r="P21" s="33">
        <v>204</v>
      </c>
      <c r="Q21" s="33">
        <v>184</v>
      </c>
      <c r="R21" s="33">
        <v>208</v>
      </c>
      <c r="S21" s="33">
        <v>192</v>
      </c>
      <c r="T21" s="33">
        <v>208</v>
      </c>
      <c r="U21" s="33">
        <v>192</v>
      </c>
      <c r="V21" s="33">
        <v>196</v>
      </c>
      <c r="W21" s="34">
        <f t="shared" si="9"/>
        <v>3.9153587443946187</v>
      </c>
      <c r="X21" s="71">
        <f t="shared" si="10"/>
        <v>3.9759615384615383</v>
      </c>
      <c r="Y21" s="71">
        <f t="shared" si="11"/>
        <v>3.9322916666666665</v>
      </c>
      <c r="Z21" s="71">
        <f t="shared" si="14"/>
        <v>4.117647058823529</v>
      </c>
      <c r="AA21" s="71">
        <f t="shared" si="12"/>
        <v>3.9891304347826089</v>
      </c>
      <c r="AB21" s="71">
        <f t="shared" si="13"/>
        <v>3.8413461538461537</v>
      </c>
      <c r="AC21" s="71">
        <f>+I21/S21</f>
        <v>3.984375</v>
      </c>
      <c r="AD21" s="71">
        <f>+J21/T21</f>
        <v>3.6538461538461537</v>
      </c>
      <c r="AE21" s="71">
        <f t="shared" si="7"/>
        <v>3.875</v>
      </c>
      <c r="AF21" s="71">
        <f t="shared" si="7"/>
        <v>3.8826530612244898</v>
      </c>
      <c r="AG21" s="65"/>
      <c r="AH21" s="65"/>
      <c r="AI21" s="65"/>
      <c r="AJ21" s="65"/>
      <c r="AK21" s="65"/>
      <c r="AL21" s="65"/>
      <c r="AM21" s="65"/>
      <c r="AN21" s="65"/>
      <c r="AO21" s="65"/>
    </row>
    <row r="22" spans="1:41" s="10" customFormat="1" x14ac:dyDescent="0.25">
      <c r="A22" s="69"/>
      <c r="B22" s="37" t="s">
        <v>26</v>
      </c>
      <c r="C22" s="32">
        <f t="shared" ref="C22:C30" si="17">SUM(D22:L22)</f>
        <v>2496</v>
      </c>
      <c r="D22" s="33">
        <v>271</v>
      </c>
      <c r="E22" s="33">
        <v>256</v>
      </c>
      <c r="F22" s="33">
        <v>308</v>
      </c>
      <c r="G22" s="33">
        <v>280</v>
      </c>
      <c r="H22" s="33">
        <v>250</v>
      </c>
      <c r="I22" s="33">
        <v>285</v>
      </c>
      <c r="J22" s="33">
        <v>258</v>
      </c>
      <c r="K22" s="33">
        <v>313</v>
      </c>
      <c r="L22" s="33">
        <v>275</v>
      </c>
      <c r="M22" s="32">
        <f t="shared" ref="M22:M30" si="18">SUM(N22:V22)</f>
        <v>676</v>
      </c>
      <c r="N22" s="33">
        <v>68</v>
      </c>
      <c r="O22" s="33">
        <v>64</v>
      </c>
      <c r="P22" s="33">
        <v>76</v>
      </c>
      <c r="Q22" s="33">
        <v>64</v>
      </c>
      <c r="R22" s="33">
        <v>64</v>
      </c>
      <c r="S22" s="33">
        <v>64</v>
      </c>
      <c r="T22" s="33">
        <v>72</v>
      </c>
      <c r="U22" s="33">
        <v>104</v>
      </c>
      <c r="V22" s="33">
        <v>100</v>
      </c>
      <c r="W22" s="34">
        <f t="shared" si="9"/>
        <v>3.6923076923076925</v>
      </c>
      <c r="X22" s="71">
        <f t="shared" si="10"/>
        <v>3.9852941176470589</v>
      </c>
      <c r="Y22" s="71">
        <f t="shared" si="11"/>
        <v>4</v>
      </c>
      <c r="Z22" s="71">
        <f t="shared" si="14"/>
        <v>4.0526315789473681</v>
      </c>
      <c r="AA22" s="71">
        <f t="shared" si="12"/>
        <v>4.375</v>
      </c>
      <c r="AB22" s="71">
        <f t="shared" si="13"/>
        <v>3.90625</v>
      </c>
      <c r="AC22" s="71">
        <f t="shared" ref="AC22:AC30" si="19">+I22/S22</f>
        <v>4.453125</v>
      </c>
      <c r="AD22" s="71">
        <f>+J22/T22</f>
        <v>3.5833333333333335</v>
      </c>
      <c r="AE22" s="71">
        <f t="shared" si="7"/>
        <v>3.0096153846153846</v>
      </c>
      <c r="AF22" s="71">
        <f t="shared" si="7"/>
        <v>2.75</v>
      </c>
      <c r="AG22" s="65"/>
      <c r="AH22" s="65"/>
      <c r="AI22" s="65"/>
      <c r="AJ22" s="65"/>
      <c r="AK22" s="65"/>
      <c r="AL22" s="65"/>
      <c r="AM22" s="65"/>
      <c r="AN22" s="65"/>
      <c r="AO22" s="65"/>
    </row>
    <row r="23" spans="1:41" s="10" customFormat="1" x14ac:dyDescent="0.25">
      <c r="A23" s="69"/>
      <c r="B23" s="37" t="s">
        <v>25</v>
      </c>
      <c r="C23" s="32">
        <f t="shared" si="17"/>
        <v>2423</v>
      </c>
      <c r="D23" s="33">
        <v>281</v>
      </c>
      <c r="E23" s="33">
        <v>274</v>
      </c>
      <c r="F23" s="33">
        <v>250</v>
      </c>
      <c r="G23" s="33">
        <v>241</v>
      </c>
      <c r="H23" s="33">
        <v>223</v>
      </c>
      <c r="I23" s="33">
        <v>253</v>
      </c>
      <c r="J23" s="33">
        <v>292</v>
      </c>
      <c r="K23" s="33">
        <v>281</v>
      </c>
      <c r="L23" s="33">
        <v>328</v>
      </c>
      <c r="M23" s="32">
        <f t="shared" si="18"/>
        <v>724</v>
      </c>
      <c r="N23" s="33">
        <v>100</v>
      </c>
      <c r="O23" s="33">
        <v>92</v>
      </c>
      <c r="P23" s="33">
        <v>88</v>
      </c>
      <c r="Q23" s="33">
        <v>60</v>
      </c>
      <c r="R23" s="33">
        <v>52</v>
      </c>
      <c r="S23" s="33">
        <v>56</v>
      </c>
      <c r="T23" s="33">
        <v>96</v>
      </c>
      <c r="U23" s="33">
        <v>84</v>
      </c>
      <c r="V23" s="33">
        <v>96</v>
      </c>
      <c r="W23" s="34">
        <f t="shared" si="9"/>
        <v>3.346685082872928</v>
      </c>
      <c r="X23" s="71">
        <f t="shared" si="10"/>
        <v>2.81</v>
      </c>
      <c r="Y23" s="71">
        <f t="shared" si="11"/>
        <v>2.9782608695652173</v>
      </c>
      <c r="Z23" s="71">
        <f t="shared" si="14"/>
        <v>2.8409090909090908</v>
      </c>
      <c r="AA23" s="71">
        <f t="shared" si="12"/>
        <v>4.0166666666666666</v>
      </c>
      <c r="AB23" s="71">
        <f t="shared" si="13"/>
        <v>4.2884615384615383</v>
      </c>
      <c r="AC23" s="71">
        <f t="shared" si="19"/>
        <v>4.5178571428571432</v>
      </c>
      <c r="AD23" s="71">
        <f>+J23/T23</f>
        <v>3.0416666666666665</v>
      </c>
      <c r="AE23" s="71">
        <f t="shared" si="7"/>
        <v>3.3452380952380953</v>
      </c>
      <c r="AF23" s="71">
        <f t="shared" si="7"/>
        <v>3.4166666666666665</v>
      </c>
      <c r="AG23" s="65"/>
      <c r="AH23" s="65"/>
      <c r="AI23" s="65"/>
      <c r="AJ23" s="65"/>
      <c r="AK23" s="65"/>
      <c r="AL23" s="65"/>
      <c r="AM23" s="65"/>
      <c r="AN23" s="65"/>
      <c r="AO23" s="65"/>
    </row>
    <row r="24" spans="1:41" s="10" customFormat="1" x14ac:dyDescent="0.25">
      <c r="A24" s="69"/>
      <c r="B24" s="37" t="s">
        <v>28</v>
      </c>
      <c r="C24" s="32">
        <f t="shared" si="17"/>
        <v>1722</v>
      </c>
      <c r="D24" s="33">
        <v>163</v>
      </c>
      <c r="E24" s="33">
        <v>200</v>
      </c>
      <c r="F24" s="33">
        <v>239</v>
      </c>
      <c r="G24" s="33">
        <v>183</v>
      </c>
      <c r="H24" s="33">
        <v>229</v>
      </c>
      <c r="I24" s="33">
        <v>162</v>
      </c>
      <c r="J24" s="33">
        <v>217</v>
      </c>
      <c r="K24" s="33">
        <v>162</v>
      </c>
      <c r="L24" s="33">
        <v>167</v>
      </c>
      <c r="M24" s="32">
        <f t="shared" si="18"/>
        <v>412</v>
      </c>
      <c r="N24" s="33">
        <v>44</v>
      </c>
      <c r="O24" s="33">
        <v>48</v>
      </c>
      <c r="P24" s="33">
        <v>48</v>
      </c>
      <c r="Q24" s="33">
        <v>44</v>
      </c>
      <c r="R24" s="33">
        <v>52</v>
      </c>
      <c r="S24" s="33">
        <v>44</v>
      </c>
      <c r="T24" s="33">
        <v>52</v>
      </c>
      <c r="U24" s="33">
        <v>40</v>
      </c>
      <c r="V24" s="33">
        <v>40</v>
      </c>
      <c r="W24" s="34">
        <f t="shared" si="9"/>
        <v>4.1796116504854366</v>
      </c>
      <c r="X24" s="71">
        <f t="shared" si="10"/>
        <v>3.7045454545454546</v>
      </c>
      <c r="Y24" s="71">
        <f t="shared" si="11"/>
        <v>4.166666666666667</v>
      </c>
      <c r="Z24" s="71">
        <f t="shared" si="14"/>
        <v>4.979166666666667</v>
      </c>
      <c r="AA24" s="71">
        <f t="shared" si="12"/>
        <v>4.1590909090909092</v>
      </c>
      <c r="AB24" s="71">
        <f t="shared" si="13"/>
        <v>4.4038461538461542</v>
      </c>
      <c r="AC24" s="71">
        <f t="shared" si="19"/>
        <v>3.6818181818181817</v>
      </c>
      <c r="AD24" s="71">
        <f>+J24/T24</f>
        <v>4.1730769230769234</v>
      </c>
      <c r="AE24" s="71">
        <f t="shared" si="7"/>
        <v>4.05</v>
      </c>
      <c r="AF24" s="71">
        <f t="shared" si="7"/>
        <v>4.1749999999999998</v>
      </c>
      <c r="AG24" s="65"/>
      <c r="AH24" s="65"/>
      <c r="AI24" s="65"/>
      <c r="AJ24" s="65"/>
      <c r="AK24" s="65"/>
      <c r="AL24" s="65"/>
      <c r="AM24" s="65"/>
      <c r="AN24" s="65"/>
      <c r="AO24" s="65"/>
    </row>
    <row r="25" spans="1:41" s="10" customFormat="1" x14ac:dyDescent="0.25">
      <c r="A25" s="70"/>
      <c r="B25" s="37" t="s">
        <v>27</v>
      </c>
      <c r="C25" s="32">
        <f t="shared" si="17"/>
        <v>2620</v>
      </c>
      <c r="D25" s="33">
        <v>322</v>
      </c>
      <c r="E25" s="33">
        <v>298</v>
      </c>
      <c r="F25" s="33">
        <v>307</v>
      </c>
      <c r="G25" s="33">
        <v>297</v>
      </c>
      <c r="H25" s="33">
        <v>301</v>
      </c>
      <c r="I25" s="33">
        <v>265</v>
      </c>
      <c r="J25" s="33">
        <v>267</v>
      </c>
      <c r="K25" s="33">
        <v>281</v>
      </c>
      <c r="L25" s="33">
        <v>282</v>
      </c>
      <c r="M25" s="32">
        <f t="shared" si="18"/>
        <v>752</v>
      </c>
      <c r="N25" s="33">
        <v>88</v>
      </c>
      <c r="O25" s="33">
        <v>80</v>
      </c>
      <c r="P25" s="33">
        <v>84</v>
      </c>
      <c r="Q25" s="33">
        <v>80</v>
      </c>
      <c r="R25" s="33">
        <v>88</v>
      </c>
      <c r="S25" s="33">
        <v>76</v>
      </c>
      <c r="T25" s="33">
        <v>88</v>
      </c>
      <c r="U25" s="33">
        <v>84</v>
      </c>
      <c r="V25" s="33">
        <v>84</v>
      </c>
      <c r="W25" s="34">
        <f t="shared" si="9"/>
        <v>3.4840425531914891</v>
      </c>
      <c r="X25" s="71">
        <f t="shared" si="10"/>
        <v>3.6590909090909092</v>
      </c>
      <c r="Y25" s="71">
        <f t="shared" si="11"/>
        <v>3.7250000000000001</v>
      </c>
      <c r="Z25" s="71">
        <f t="shared" si="14"/>
        <v>3.6547619047619047</v>
      </c>
      <c r="AA25" s="71">
        <f t="shared" si="12"/>
        <v>3.7124999999999999</v>
      </c>
      <c r="AB25" s="71">
        <f t="shared" si="13"/>
        <v>3.4204545454545454</v>
      </c>
      <c r="AC25" s="71">
        <f t="shared" si="19"/>
        <v>3.486842105263158</v>
      </c>
      <c r="AD25" s="71">
        <f>+J25/T25</f>
        <v>3.0340909090909092</v>
      </c>
      <c r="AE25" s="71">
        <f t="shared" si="7"/>
        <v>3.3452380952380953</v>
      </c>
      <c r="AF25" s="71">
        <f t="shared" si="7"/>
        <v>3.3571428571428572</v>
      </c>
      <c r="AG25" s="65"/>
      <c r="AH25" s="65"/>
      <c r="AI25" s="65"/>
      <c r="AJ25" s="65"/>
      <c r="AK25" s="65"/>
      <c r="AL25" s="65"/>
      <c r="AM25" s="65"/>
      <c r="AN25" s="65"/>
      <c r="AO25" s="65"/>
    </row>
    <row r="26" spans="1:41" s="10" customFormat="1" x14ac:dyDescent="0.25">
      <c r="A26" s="69"/>
      <c r="B26" s="37" t="s">
        <v>29</v>
      </c>
      <c r="C26" s="32">
        <f t="shared" si="17"/>
        <v>2592</v>
      </c>
      <c r="D26" s="33">
        <v>274</v>
      </c>
      <c r="E26" s="33">
        <v>300</v>
      </c>
      <c r="F26" s="33">
        <v>289</v>
      </c>
      <c r="G26" s="33">
        <v>279</v>
      </c>
      <c r="H26" s="33">
        <v>323</v>
      </c>
      <c r="I26" s="33">
        <v>302</v>
      </c>
      <c r="J26" s="33">
        <v>243</v>
      </c>
      <c r="K26" s="33">
        <v>306</v>
      </c>
      <c r="L26" s="33">
        <v>276</v>
      </c>
      <c r="M26" s="32">
        <f t="shared" si="18"/>
        <v>836</v>
      </c>
      <c r="N26" s="33">
        <v>88</v>
      </c>
      <c r="O26" s="33">
        <v>88</v>
      </c>
      <c r="P26" s="33">
        <v>96</v>
      </c>
      <c r="Q26" s="33">
        <v>88</v>
      </c>
      <c r="R26" s="33">
        <v>104</v>
      </c>
      <c r="S26" s="33">
        <v>96</v>
      </c>
      <c r="T26" s="33">
        <v>88</v>
      </c>
      <c r="U26" s="33">
        <v>96</v>
      </c>
      <c r="V26" s="33">
        <v>92</v>
      </c>
      <c r="W26" s="34">
        <f t="shared" si="9"/>
        <v>3.1004784688995217</v>
      </c>
      <c r="X26" s="71">
        <f t="shared" si="10"/>
        <v>3.1136363636363638</v>
      </c>
      <c r="Y26" s="71">
        <f t="shared" si="11"/>
        <v>3.4090909090909092</v>
      </c>
      <c r="Z26" s="71">
        <f t="shared" si="14"/>
        <v>3.0104166666666665</v>
      </c>
      <c r="AA26" s="71">
        <f t="shared" si="12"/>
        <v>3.1704545454545454</v>
      </c>
      <c r="AB26" s="71">
        <f t="shared" si="13"/>
        <v>3.1057692307692308</v>
      </c>
      <c r="AC26" s="71">
        <f t="shared" si="19"/>
        <v>3.1458333333333335</v>
      </c>
      <c r="AD26" s="71">
        <f>+J26/T26</f>
        <v>2.7613636363636362</v>
      </c>
      <c r="AE26" s="71">
        <f t="shared" si="7"/>
        <v>3.1875</v>
      </c>
      <c r="AF26" s="71">
        <f t="shared" si="7"/>
        <v>3</v>
      </c>
      <c r="AG26" s="65"/>
      <c r="AH26" s="65"/>
      <c r="AI26" s="65"/>
      <c r="AJ26" s="65"/>
      <c r="AK26" s="65"/>
      <c r="AL26" s="65"/>
      <c r="AM26" s="65"/>
      <c r="AN26" s="65"/>
      <c r="AO26" s="65"/>
    </row>
    <row r="27" spans="1:41" s="10" customFormat="1" x14ac:dyDescent="0.25">
      <c r="A27" s="69"/>
      <c r="B27" s="37" t="s">
        <v>30</v>
      </c>
      <c r="C27" s="32">
        <f t="shared" si="17"/>
        <v>14288</v>
      </c>
      <c r="D27" s="33">
        <v>1752</v>
      </c>
      <c r="E27" s="33">
        <v>1541</v>
      </c>
      <c r="F27" s="33">
        <v>1900</v>
      </c>
      <c r="G27" s="33">
        <v>1509</v>
      </c>
      <c r="H27" s="33">
        <v>1315</v>
      </c>
      <c r="I27" s="33">
        <v>1193</v>
      </c>
      <c r="J27" s="33">
        <v>1781</v>
      </c>
      <c r="K27" s="33">
        <v>1778</v>
      </c>
      <c r="L27" s="33">
        <v>1519</v>
      </c>
      <c r="M27" s="32">
        <f t="shared" si="18"/>
        <v>3932</v>
      </c>
      <c r="N27" s="33">
        <v>442</v>
      </c>
      <c r="O27" s="33">
        <v>398</v>
      </c>
      <c r="P27" s="33">
        <v>506</v>
      </c>
      <c r="Q27" s="33">
        <v>406</v>
      </c>
      <c r="R27" s="33">
        <v>372</v>
      </c>
      <c r="S27" s="33">
        <v>332</v>
      </c>
      <c r="T27" s="33">
        <v>566</v>
      </c>
      <c r="U27" s="33">
        <v>464</v>
      </c>
      <c r="V27" s="33">
        <v>446</v>
      </c>
      <c r="W27" s="34">
        <f t="shared" si="9"/>
        <v>3.6337741607324516</v>
      </c>
      <c r="X27" s="71">
        <f t="shared" si="10"/>
        <v>3.9638009049773757</v>
      </c>
      <c r="Y27" s="71">
        <f t="shared" si="11"/>
        <v>3.8718592964824121</v>
      </c>
      <c r="Z27" s="71">
        <f t="shared" si="14"/>
        <v>3.7549407114624507</v>
      </c>
      <c r="AA27" s="71">
        <f t="shared" si="12"/>
        <v>3.7167487684729066</v>
      </c>
      <c r="AB27" s="71">
        <f t="shared" si="13"/>
        <v>3.53494623655914</v>
      </c>
      <c r="AC27" s="71">
        <f t="shared" si="19"/>
        <v>3.5933734939759034</v>
      </c>
      <c r="AD27" s="71">
        <f>+J27/T27</f>
        <v>3.1466431095406362</v>
      </c>
      <c r="AE27" s="71">
        <f t="shared" si="7"/>
        <v>3.8318965517241379</v>
      </c>
      <c r="AF27" s="71">
        <f t="shared" si="7"/>
        <v>3.405829596412556</v>
      </c>
      <c r="AG27" s="65"/>
      <c r="AH27" s="65"/>
      <c r="AI27" s="65"/>
      <c r="AJ27" s="65"/>
      <c r="AK27" s="65"/>
      <c r="AL27" s="65"/>
      <c r="AM27" s="65"/>
      <c r="AN27" s="65"/>
      <c r="AO27" s="65"/>
    </row>
    <row r="28" spans="1:41" s="39" customFormat="1" x14ac:dyDescent="0.25">
      <c r="A28" s="69"/>
      <c r="B28" s="37" t="s">
        <v>31</v>
      </c>
      <c r="C28" s="32">
        <f t="shared" si="17"/>
        <v>6713</v>
      </c>
      <c r="D28" s="33">
        <v>687</v>
      </c>
      <c r="E28" s="33">
        <v>695</v>
      </c>
      <c r="F28" s="33">
        <v>764</v>
      </c>
      <c r="G28" s="33">
        <v>631</v>
      </c>
      <c r="H28" s="33">
        <v>759</v>
      </c>
      <c r="I28" s="33">
        <v>642</v>
      </c>
      <c r="J28" s="33">
        <v>778</v>
      </c>
      <c r="K28" s="33">
        <v>866</v>
      </c>
      <c r="L28" s="33">
        <v>891</v>
      </c>
      <c r="M28" s="32">
        <f t="shared" si="18"/>
        <v>2270</v>
      </c>
      <c r="N28" s="33">
        <v>224</v>
      </c>
      <c r="O28" s="33">
        <v>180</v>
      </c>
      <c r="P28" s="33">
        <v>234</v>
      </c>
      <c r="Q28" s="33">
        <v>214</v>
      </c>
      <c r="R28" s="33">
        <v>256</v>
      </c>
      <c r="S28" s="33">
        <v>240</v>
      </c>
      <c r="T28" s="33">
        <v>288</v>
      </c>
      <c r="U28" s="33">
        <v>322</v>
      </c>
      <c r="V28" s="33">
        <v>312</v>
      </c>
      <c r="W28" s="34">
        <f t="shared" si="9"/>
        <v>2.9572687224669605</v>
      </c>
      <c r="X28" s="71">
        <f t="shared" si="10"/>
        <v>3.0669642857142856</v>
      </c>
      <c r="Y28" s="71">
        <f t="shared" si="11"/>
        <v>3.8611111111111112</v>
      </c>
      <c r="Z28" s="71">
        <f t="shared" si="14"/>
        <v>3.2649572649572649</v>
      </c>
      <c r="AA28" s="71">
        <f t="shared" si="12"/>
        <v>2.9485981308411215</v>
      </c>
      <c r="AB28" s="71">
        <f t="shared" si="13"/>
        <v>2.96484375</v>
      </c>
      <c r="AC28" s="71">
        <f t="shared" si="19"/>
        <v>2.6749999999999998</v>
      </c>
      <c r="AD28" s="71">
        <f>+J28/T28</f>
        <v>2.7013888888888888</v>
      </c>
      <c r="AE28" s="71">
        <f t="shared" si="7"/>
        <v>2.68944099378882</v>
      </c>
      <c r="AF28" s="71">
        <f t="shared" si="7"/>
        <v>2.8557692307692308</v>
      </c>
      <c r="AG28" s="67"/>
      <c r="AH28" s="67"/>
      <c r="AI28" s="67"/>
      <c r="AJ28" s="67"/>
      <c r="AK28" s="67"/>
      <c r="AL28" s="67"/>
      <c r="AM28" s="67"/>
      <c r="AN28" s="67"/>
      <c r="AO28" s="67"/>
    </row>
    <row r="29" spans="1:41" s="10" customFormat="1" x14ac:dyDescent="0.25">
      <c r="A29" s="69"/>
      <c r="B29" s="37" t="s">
        <v>32</v>
      </c>
      <c r="C29" s="32">
        <f t="shared" si="17"/>
        <v>8438</v>
      </c>
      <c r="D29" s="33">
        <v>869</v>
      </c>
      <c r="E29" s="33">
        <v>891</v>
      </c>
      <c r="F29" s="33">
        <v>916</v>
      </c>
      <c r="G29" s="33">
        <v>898</v>
      </c>
      <c r="H29" s="33">
        <v>968</v>
      </c>
      <c r="I29" s="33">
        <v>954</v>
      </c>
      <c r="J29" s="33">
        <v>1027</v>
      </c>
      <c r="K29" s="33">
        <v>972</v>
      </c>
      <c r="L29" s="33">
        <v>943</v>
      </c>
      <c r="M29" s="32">
        <f t="shared" si="18"/>
        <v>2240</v>
      </c>
      <c r="N29" s="33">
        <v>224</v>
      </c>
      <c r="O29" s="33">
        <v>244</v>
      </c>
      <c r="P29" s="33">
        <v>232</v>
      </c>
      <c r="Q29" s="33">
        <v>232</v>
      </c>
      <c r="R29" s="33">
        <v>252</v>
      </c>
      <c r="S29" s="33">
        <v>248</v>
      </c>
      <c r="T29" s="33">
        <v>296</v>
      </c>
      <c r="U29" s="33">
        <v>264</v>
      </c>
      <c r="V29" s="33">
        <v>248</v>
      </c>
      <c r="W29" s="34">
        <f t="shared" si="9"/>
        <v>3.7669642857142858</v>
      </c>
      <c r="X29" s="71">
        <f t="shared" si="10"/>
        <v>3.8794642857142856</v>
      </c>
      <c r="Y29" s="71">
        <f t="shared" si="11"/>
        <v>3.651639344262295</v>
      </c>
      <c r="Z29" s="71">
        <f t="shared" si="14"/>
        <v>3.9482758620689653</v>
      </c>
      <c r="AA29" s="71">
        <f t="shared" si="12"/>
        <v>3.8706896551724137</v>
      </c>
      <c r="AB29" s="71">
        <f t="shared" si="13"/>
        <v>3.8412698412698414</v>
      </c>
      <c r="AC29" s="71">
        <f t="shared" si="19"/>
        <v>3.846774193548387</v>
      </c>
      <c r="AD29" s="71">
        <f>+J29/T29</f>
        <v>3.4695945945945947</v>
      </c>
      <c r="AE29" s="71">
        <f t="shared" si="7"/>
        <v>3.6818181818181817</v>
      </c>
      <c r="AF29" s="71">
        <f t="shared" si="7"/>
        <v>3.8024193548387095</v>
      </c>
      <c r="AG29" s="65"/>
      <c r="AH29" s="65"/>
      <c r="AI29" s="65"/>
      <c r="AJ29" s="65"/>
      <c r="AK29" s="65"/>
      <c r="AL29" s="65"/>
      <c r="AM29" s="65"/>
      <c r="AN29" s="65"/>
      <c r="AO29" s="65"/>
    </row>
    <row r="30" spans="1:41" s="10" customFormat="1" x14ac:dyDescent="0.25">
      <c r="A30" s="69"/>
      <c r="B30" s="37" t="s">
        <v>33</v>
      </c>
      <c r="C30" s="32">
        <f t="shared" si="17"/>
        <v>8488</v>
      </c>
      <c r="D30" s="33">
        <v>984</v>
      </c>
      <c r="E30" s="33">
        <v>1030</v>
      </c>
      <c r="F30" s="33">
        <v>992</v>
      </c>
      <c r="G30" s="33">
        <v>939</v>
      </c>
      <c r="H30" s="33">
        <v>1009</v>
      </c>
      <c r="I30" s="33">
        <v>887</v>
      </c>
      <c r="J30" s="33">
        <v>897</v>
      </c>
      <c r="K30" s="33">
        <v>918</v>
      </c>
      <c r="L30" s="33">
        <v>832</v>
      </c>
      <c r="M30" s="32">
        <f t="shared" si="18"/>
        <v>2500</v>
      </c>
      <c r="N30" s="33">
        <v>276</v>
      </c>
      <c r="O30" s="33">
        <v>288</v>
      </c>
      <c r="P30" s="33">
        <v>312</v>
      </c>
      <c r="Q30" s="33">
        <v>272</v>
      </c>
      <c r="R30" s="33">
        <v>288</v>
      </c>
      <c r="S30" s="33">
        <v>252</v>
      </c>
      <c r="T30" s="33">
        <v>288</v>
      </c>
      <c r="U30" s="33">
        <v>276</v>
      </c>
      <c r="V30" s="33">
        <v>248</v>
      </c>
      <c r="W30" s="34">
        <f t="shared" si="9"/>
        <v>3.3952</v>
      </c>
      <c r="X30" s="71">
        <f t="shared" si="10"/>
        <v>3.5652173913043477</v>
      </c>
      <c r="Y30" s="71">
        <f t="shared" si="11"/>
        <v>3.5763888888888888</v>
      </c>
      <c r="Z30" s="71">
        <f t="shared" si="14"/>
        <v>3.1794871794871793</v>
      </c>
      <c r="AA30" s="71">
        <f t="shared" si="12"/>
        <v>3.4522058823529411</v>
      </c>
      <c r="AB30" s="71">
        <f t="shared" si="13"/>
        <v>3.5034722222222223</v>
      </c>
      <c r="AC30" s="71">
        <f t="shared" si="19"/>
        <v>3.5198412698412698</v>
      </c>
      <c r="AD30" s="71">
        <f>+J30/T30</f>
        <v>3.1145833333333335</v>
      </c>
      <c r="AE30" s="71">
        <f t="shared" si="7"/>
        <v>3.3260869565217392</v>
      </c>
      <c r="AF30" s="71">
        <f t="shared" si="7"/>
        <v>3.3548387096774195</v>
      </c>
      <c r="AG30" s="65"/>
      <c r="AH30" s="65"/>
      <c r="AI30" s="65"/>
      <c r="AJ30" s="65"/>
      <c r="AK30" s="65"/>
      <c r="AL30" s="65"/>
      <c r="AM30" s="65"/>
      <c r="AN30" s="65"/>
      <c r="AO30" s="65"/>
    </row>
    <row r="31" spans="1:41" s="30" customFormat="1" x14ac:dyDescent="0.25">
      <c r="A31" s="63"/>
      <c r="B31" s="38" t="s">
        <v>34</v>
      </c>
      <c r="C31" s="27">
        <f>SUM(D31:L31)</f>
        <v>14180</v>
      </c>
      <c r="D31" s="28">
        <f t="shared" ref="D31:L31" si="20">SUM(D32)</f>
        <v>1683</v>
      </c>
      <c r="E31" s="28">
        <f t="shared" si="20"/>
        <v>1598</v>
      </c>
      <c r="F31" s="28">
        <f t="shared" si="20"/>
        <v>1708</v>
      </c>
      <c r="G31" s="28">
        <f t="shared" si="20"/>
        <v>1428</v>
      </c>
      <c r="H31" s="28">
        <f t="shared" si="20"/>
        <v>1634</v>
      </c>
      <c r="I31" s="28">
        <f t="shared" si="20"/>
        <v>1525</v>
      </c>
      <c r="J31" s="28">
        <f t="shared" si="20"/>
        <v>1574</v>
      </c>
      <c r="K31" s="28">
        <f t="shared" si="20"/>
        <v>1539</v>
      </c>
      <c r="L31" s="28">
        <f t="shared" si="20"/>
        <v>1491</v>
      </c>
      <c r="M31" s="27">
        <f>SUM(N31:V31)</f>
        <v>4962</v>
      </c>
      <c r="N31" s="28">
        <f t="shared" ref="N31:V31" si="21">SUM(N32)</f>
        <v>546</v>
      </c>
      <c r="O31" s="28">
        <f t="shared" si="21"/>
        <v>550</v>
      </c>
      <c r="P31" s="28">
        <f t="shared" si="21"/>
        <v>558</v>
      </c>
      <c r="Q31" s="28">
        <f t="shared" si="21"/>
        <v>496</v>
      </c>
      <c r="R31" s="28">
        <f t="shared" si="21"/>
        <v>578</v>
      </c>
      <c r="S31" s="28">
        <f t="shared" si="21"/>
        <v>520</v>
      </c>
      <c r="T31" s="28">
        <f t="shared" si="21"/>
        <v>572</v>
      </c>
      <c r="U31" s="28">
        <f t="shared" si="21"/>
        <v>586</v>
      </c>
      <c r="V31" s="28">
        <f t="shared" si="21"/>
        <v>556</v>
      </c>
      <c r="W31" s="29">
        <f t="shared" si="9"/>
        <v>2.8577186618299071</v>
      </c>
      <c r="X31" s="53">
        <f t="shared" si="10"/>
        <v>3.0824175824175826</v>
      </c>
      <c r="Y31" s="53">
        <f t="shared" si="11"/>
        <v>2.9054545454545453</v>
      </c>
      <c r="Z31" s="53">
        <f t="shared" si="14"/>
        <v>3.0609318996415769</v>
      </c>
      <c r="AA31" s="53">
        <f t="shared" si="12"/>
        <v>2.879032258064516</v>
      </c>
      <c r="AB31" s="53">
        <f t="shared" si="13"/>
        <v>2.8269896193771626</v>
      </c>
      <c r="AC31" s="53">
        <f t="shared" ref="AC31:AC41" si="22">+I31/S31</f>
        <v>2.9326923076923075</v>
      </c>
      <c r="AD31" s="73">
        <f>+J31/T31</f>
        <v>2.7517482517482517</v>
      </c>
      <c r="AE31" s="53">
        <f>+K31/U31</f>
        <v>2.6262798634812285</v>
      </c>
      <c r="AF31" s="53">
        <f>+L31/V31</f>
        <v>2.6816546762589928</v>
      </c>
      <c r="AG31" s="63"/>
      <c r="AH31" s="63"/>
      <c r="AI31" s="63"/>
      <c r="AJ31" s="63"/>
      <c r="AK31" s="63"/>
      <c r="AL31" s="63"/>
      <c r="AM31" s="63"/>
      <c r="AN31" s="63"/>
      <c r="AO31" s="63"/>
    </row>
    <row r="32" spans="1:41" s="10" customFormat="1" x14ac:dyDescent="0.25">
      <c r="A32" s="65"/>
      <c r="B32" s="37" t="s">
        <v>35</v>
      </c>
      <c r="C32" s="32">
        <f>SUM(D32:L32)</f>
        <v>14180</v>
      </c>
      <c r="D32" s="33">
        <v>1683</v>
      </c>
      <c r="E32" s="33">
        <v>1598</v>
      </c>
      <c r="F32" s="33">
        <v>1708</v>
      </c>
      <c r="G32" s="33">
        <v>1428</v>
      </c>
      <c r="H32" s="33">
        <v>1634</v>
      </c>
      <c r="I32" s="33">
        <v>1525</v>
      </c>
      <c r="J32" s="33">
        <v>1574</v>
      </c>
      <c r="K32" s="33">
        <v>1539</v>
      </c>
      <c r="L32" s="33">
        <v>1491</v>
      </c>
      <c r="M32" s="32">
        <f>SUM(N32:V32)</f>
        <v>4962</v>
      </c>
      <c r="N32" s="54">
        <v>546</v>
      </c>
      <c r="O32" s="33">
        <v>550</v>
      </c>
      <c r="P32" s="33">
        <v>558</v>
      </c>
      <c r="Q32" s="33">
        <v>496</v>
      </c>
      <c r="R32" s="33">
        <v>578</v>
      </c>
      <c r="S32" s="33">
        <v>520</v>
      </c>
      <c r="T32" s="33">
        <v>572</v>
      </c>
      <c r="U32" s="33">
        <v>586</v>
      </c>
      <c r="V32" s="33">
        <v>556</v>
      </c>
      <c r="W32" s="34">
        <f t="shared" si="9"/>
        <v>2.8577186618299071</v>
      </c>
      <c r="X32" s="71">
        <f t="shared" si="10"/>
        <v>3.0824175824175826</v>
      </c>
      <c r="Y32" s="71">
        <f t="shared" si="11"/>
        <v>2.9054545454545453</v>
      </c>
      <c r="Z32" s="71">
        <f t="shared" si="14"/>
        <v>3.0609318996415769</v>
      </c>
      <c r="AA32" s="71">
        <f t="shared" si="12"/>
        <v>2.879032258064516</v>
      </c>
      <c r="AB32" s="71">
        <f t="shared" si="13"/>
        <v>2.8269896193771626</v>
      </c>
      <c r="AC32" s="71">
        <f t="shared" si="22"/>
        <v>2.9326923076923075</v>
      </c>
      <c r="AD32" s="71">
        <f>+J32/T32</f>
        <v>2.7517482517482517</v>
      </c>
      <c r="AE32" s="71">
        <f>+K32/U32</f>
        <v>2.6262798634812285</v>
      </c>
      <c r="AF32" s="71">
        <f>+L32/V32</f>
        <v>2.6816546762589928</v>
      </c>
      <c r="AG32" s="65"/>
      <c r="AH32" s="65"/>
      <c r="AI32" s="65"/>
      <c r="AJ32" s="65"/>
      <c r="AK32" s="65"/>
      <c r="AL32" s="65"/>
      <c r="AM32" s="65"/>
      <c r="AN32" s="65"/>
      <c r="AO32" s="65"/>
    </row>
    <row r="33" spans="1:41" s="30" customFormat="1" x14ac:dyDescent="0.25">
      <c r="A33" s="63"/>
      <c r="B33" s="38" t="s">
        <v>36</v>
      </c>
      <c r="C33" s="27">
        <f>SUM(D33:L33)</f>
        <v>12724</v>
      </c>
      <c r="D33" s="28">
        <f t="shared" ref="D33:L33" si="23">SUM(D34)</f>
        <v>1535</v>
      </c>
      <c r="E33" s="28">
        <f t="shared" si="23"/>
        <v>1333</v>
      </c>
      <c r="F33" s="28">
        <f t="shared" si="23"/>
        <v>1477</v>
      </c>
      <c r="G33" s="28">
        <f t="shared" si="23"/>
        <v>1410</v>
      </c>
      <c r="H33" s="28">
        <f t="shared" si="23"/>
        <v>1585</v>
      </c>
      <c r="I33" s="28">
        <f t="shared" si="23"/>
        <v>1482</v>
      </c>
      <c r="J33" s="28">
        <f t="shared" si="23"/>
        <v>1474</v>
      </c>
      <c r="K33" s="28">
        <f t="shared" si="23"/>
        <v>1237</v>
      </c>
      <c r="L33" s="28">
        <f t="shared" si="23"/>
        <v>1191</v>
      </c>
      <c r="M33" s="27">
        <f>SUM(N33:V33)</f>
        <v>4188</v>
      </c>
      <c r="N33" s="28">
        <f t="shared" ref="N33:V33" si="24">SUM(N34)</f>
        <v>444</v>
      </c>
      <c r="O33" s="28">
        <f t="shared" si="24"/>
        <v>476</v>
      </c>
      <c r="P33" s="28">
        <f t="shared" si="24"/>
        <v>514</v>
      </c>
      <c r="Q33" s="28">
        <f t="shared" si="24"/>
        <v>466</v>
      </c>
      <c r="R33" s="28">
        <f t="shared" si="24"/>
        <v>496</v>
      </c>
      <c r="S33" s="28">
        <f t="shared" si="24"/>
        <v>500</v>
      </c>
      <c r="T33" s="28">
        <f t="shared" si="24"/>
        <v>496</v>
      </c>
      <c r="U33" s="28">
        <f t="shared" si="24"/>
        <v>416</v>
      </c>
      <c r="V33" s="28">
        <f t="shared" si="24"/>
        <v>380</v>
      </c>
      <c r="W33" s="29">
        <f t="shared" si="9"/>
        <v>3.0382043935052532</v>
      </c>
      <c r="X33" s="53">
        <f t="shared" si="10"/>
        <v>3.4572072072072073</v>
      </c>
      <c r="Y33" s="53">
        <f t="shared" si="11"/>
        <v>2.8004201680672267</v>
      </c>
      <c r="Z33" s="53">
        <f t="shared" si="14"/>
        <v>2.8735408560311284</v>
      </c>
      <c r="AA33" s="53">
        <f t="shared" si="12"/>
        <v>3.0257510729613735</v>
      </c>
      <c r="AB33" s="53">
        <f t="shared" si="13"/>
        <v>3.1955645161290325</v>
      </c>
      <c r="AC33" s="53">
        <f t="shared" si="22"/>
        <v>2.964</v>
      </c>
      <c r="AD33" s="73">
        <f>+J33/T33</f>
        <v>2.971774193548387</v>
      </c>
      <c r="AE33" s="53">
        <f>+K33/U33</f>
        <v>2.9735576923076925</v>
      </c>
      <c r="AF33" s="53">
        <f>+L33/V33</f>
        <v>3.1342105263157896</v>
      </c>
      <c r="AG33" s="63"/>
      <c r="AH33" s="63"/>
      <c r="AI33" s="63"/>
      <c r="AJ33" s="63"/>
      <c r="AK33" s="63"/>
      <c r="AL33" s="63"/>
      <c r="AM33" s="63"/>
      <c r="AN33" s="63"/>
      <c r="AO33" s="63"/>
    </row>
    <row r="34" spans="1:41" s="10" customFormat="1" x14ac:dyDescent="0.25">
      <c r="A34" s="65"/>
      <c r="B34" s="37" t="s">
        <v>37</v>
      </c>
      <c r="C34" s="32">
        <f>SUM(D34:L34)</f>
        <v>12724</v>
      </c>
      <c r="D34" s="40">
        <v>1535</v>
      </c>
      <c r="E34" s="33">
        <v>1333</v>
      </c>
      <c r="F34" s="33">
        <v>1477</v>
      </c>
      <c r="G34" s="33">
        <v>1410</v>
      </c>
      <c r="H34" s="33">
        <v>1585</v>
      </c>
      <c r="I34" s="33">
        <v>1482</v>
      </c>
      <c r="J34" s="33">
        <v>1474</v>
      </c>
      <c r="K34" s="33">
        <v>1237</v>
      </c>
      <c r="L34" s="33">
        <v>1191</v>
      </c>
      <c r="M34" s="32">
        <f>SUM(N34:V34)</f>
        <v>4188</v>
      </c>
      <c r="N34" s="40">
        <v>444</v>
      </c>
      <c r="O34" s="33">
        <v>476</v>
      </c>
      <c r="P34" s="33">
        <v>514</v>
      </c>
      <c r="Q34" s="33">
        <v>466</v>
      </c>
      <c r="R34" s="33">
        <v>496</v>
      </c>
      <c r="S34" s="33">
        <v>500</v>
      </c>
      <c r="T34" s="33">
        <v>496</v>
      </c>
      <c r="U34" s="33">
        <v>416</v>
      </c>
      <c r="V34" s="33">
        <v>380</v>
      </c>
      <c r="W34" s="34">
        <f t="shared" si="9"/>
        <v>3.0382043935052532</v>
      </c>
      <c r="X34" s="71">
        <f t="shared" si="10"/>
        <v>3.4572072072072073</v>
      </c>
      <c r="Y34" s="71">
        <f t="shared" si="11"/>
        <v>2.8004201680672267</v>
      </c>
      <c r="Z34" s="71">
        <f t="shared" si="14"/>
        <v>2.8735408560311284</v>
      </c>
      <c r="AA34" s="71">
        <f t="shared" si="12"/>
        <v>3.0257510729613735</v>
      </c>
      <c r="AB34" s="71">
        <f t="shared" si="13"/>
        <v>3.1955645161290325</v>
      </c>
      <c r="AC34" s="71">
        <f t="shared" si="22"/>
        <v>2.964</v>
      </c>
      <c r="AD34" s="71">
        <f>+J34/T34</f>
        <v>2.971774193548387</v>
      </c>
      <c r="AE34" s="71">
        <f>+K34/U34</f>
        <v>2.9735576923076925</v>
      </c>
      <c r="AF34" s="71">
        <f>+L34/V34</f>
        <v>3.1342105263157896</v>
      </c>
      <c r="AG34" s="65"/>
      <c r="AH34" s="65"/>
      <c r="AI34" s="65"/>
      <c r="AJ34" s="65"/>
      <c r="AK34" s="65"/>
      <c r="AL34" s="65"/>
      <c r="AM34" s="65"/>
      <c r="AN34" s="65"/>
      <c r="AO34" s="65"/>
    </row>
    <row r="35" spans="1:41" s="30" customFormat="1" x14ac:dyDescent="0.25">
      <c r="A35" s="63"/>
      <c r="B35" s="38" t="s">
        <v>38</v>
      </c>
      <c r="C35" s="27">
        <f>SUM(D35:L35)</f>
        <v>4768</v>
      </c>
      <c r="D35" s="28">
        <f t="shared" ref="D35:L35" si="25">SUM(D36)</f>
        <v>499</v>
      </c>
      <c r="E35" s="28">
        <f t="shared" si="25"/>
        <v>536</v>
      </c>
      <c r="F35" s="28">
        <f t="shared" si="25"/>
        <v>598</v>
      </c>
      <c r="G35" s="28">
        <f t="shared" si="25"/>
        <v>405</v>
      </c>
      <c r="H35" s="28">
        <f t="shared" si="25"/>
        <v>574</v>
      </c>
      <c r="I35" s="28">
        <f t="shared" si="25"/>
        <v>549</v>
      </c>
      <c r="J35" s="28">
        <f t="shared" si="25"/>
        <v>670</v>
      </c>
      <c r="K35" s="28">
        <f t="shared" si="25"/>
        <v>442</v>
      </c>
      <c r="L35" s="28">
        <f t="shared" si="25"/>
        <v>495</v>
      </c>
      <c r="M35" s="27">
        <f>SUM(N35:V35)</f>
        <v>1678</v>
      </c>
      <c r="N35" s="28">
        <f t="shared" ref="N35:V35" si="26">SUM(N36)</f>
        <v>173</v>
      </c>
      <c r="O35" s="28">
        <f t="shared" si="26"/>
        <v>173</v>
      </c>
      <c r="P35" s="28">
        <f t="shared" si="26"/>
        <v>194</v>
      </c>
      <c r="Q35" s="28">
        <f t="shared" si="26"/>
        <v>146</v>
      </c>
      <c r="R35" s="28">
        <f t="shared" si="26"/>
        <v>197</v>
      </c>
      <c r="S35" s="28">
        <f t="shared" si="26"/>
        <v>191</v>
      </c>
      <c r="T35" s="28">
        <f t="shared" si="26"/>
        <v>278</v>
      </c>
      <c r="U35" s="28">
        <f t="shared" si="26"/>
        <v>139</v>
      </c>
      <c r="V35" s="28">
        <f t="shared" si="26"/>
        <v>187</v>
      </c>
      <c r="W35" s="29">
        <f t="shared" si="9"/>
        <v>2.8414779499404053</v>
      </c>
      <c r="X35" s="53">
        <f t="shared" si="10"/>
        <v>2.8843930635838149</v>
      </c>
      <c r="Y35" s="53">
        <f t="shared" si="11"/>
        <v>3.098265895953757</v>
      </c>
      <c r="Z35" s="53">
        <f t="shared" si="14"/>
        <v>3.0824742268041239</v>
      </c>
      <c r="AA35" s="53">
        <f t="shared" si="12"/>
        <v>2.7739726027397262</v>
      </c>
      <c r="AB35" s="53">
        <f t="shared" si="13"/>
        <v>2.9137055837563453</v>
      </c>
      <c r="AC35" s="53">
        <f t="shared" si="22"/>
        <v>2.8743455497382198</v>
      </c>
      <c r="AD35" s="73">
        <f>+J35/T35</f>
        <v>2.4100719424460433</v>
      </c>
      <c r="AE35" s="53">
        <f>+K35/U35</f>
        <v>3.1798561151079139</v>
      </c>
      <c r="AF35" s="53">
        <f>+L35/V35</f>
        <v>2.6470588235294117</v>
      </c>
      <c r="AG35" s="63"/>
      <c r="AH35" s="63"/>
      <c r="AI35" s="63"/>
      <c r="AJ35" s="63"/>
      <c r="AK35" s="63"/>
      <c r="AL35" s="63"/>
      <c r="AM35" s="63"/>
      <c r="AN35" s="63"/>
      <c r="AO35" s="63"/>
    </row>
    <row r="36" spans="1:41" s="10" customFormat="1" x14ac:dyDescent="0.25">
      <c r="A36" s="65"/>
      <c r="B36" s="37" t="s">
        <v>39</v>
      </c>
      <c r="C36" s="32">
        <f>SUM(D36:L36)</f>
        <v>4768</v>
      </c>
      <c r="D36" s="33">
        <v>499</v>
      </c>
      <c r="E36" s="33">
        <v>536</v>
      </c>
      <c r="F36" s="33">
        <v>598</v>
      </c>
      <c r="G36" s="33">
        <v>405</v>
      </c>
      <c r="H36" s="33">
        <v>574</v>
      </c>
      <c r="I36" s="33">
        <v>549</v>
      </c>
      <c r="J36" s="33">
        <v>670</v>
      </c>
      <c r="K36" s="33">
        <v>442</v>
      </c>
      <c r="L36" s="33">
        <v>495</v>
      </c>
      <c r="M36" s="32">
        <f>SUM(N36:V36)</f>
        <v>1678</v>
      </c>
      <c r="N36" s="33">
        <v>173</v>
      </c>
      <c r="O36" s="33">
        <v>173</v>
      </c>
      <c r="P36" s="33">
        <v>194</v>
      </c>
      <c r="Q36" s="33">
        <v>146</v>
      </c>
      <c r="R36" s="33">
        <v>197</v>
      </c>
      <c r="S36" s="33">
        <v>191</v>
      </c>
      <c r="T36" s="33">
        <v>278</v>
      </c>
      <c r="U36" s="33">
        <v>139</v>
      </c>
      <c r="V36" s="33">
        <v>187</v>
      </c>
      <c r="W36" s="34">
        <f t="shared" si="9"/>
        <v>2.8414779499404053</v>
      </c>
      <c r="X36" s="71">
        <f t="shared" si="10"/>
        <v>2.8843930635838149</v>
      </c>
      <c r="Y36" s="71">
        <f t="shared" si="11"/>
        <v>3.098265895953757</v>
      </c>
      <c r="Z36" s="71">
        <f t="shared" si="14"/>
        <v>3.0824742268041239</v>
      </c>
      <c r="AA36" s="71">
        <f t="shared" si="12"/>
        <v>2.7739726027397262</v>
      </c>
      <c r="AB36" s="71">
        <f t="shared" si="13"/>
        <v>2.9137055837563453</v>
      </c>
      <c r="AC36" s="71">
        <f t="shared" si="22"/>
        <v>2.8743455497382198</v>
      </c>
      <c r="AD36" s="71">
        <f>+J36/T36</f>
        <v>2.4100719424460433</v>
      </c>
      <c r="AE36" s="71">
        <f>+K36/U36</f>
        <v>3.1798561151079139</v>
      </c>
      <c r="AF36" s="71">
        <f>+L36/V36</f>
        <v>2.6470588235294117</v>
      </c>
      <c r="AG36" s="65"/>
      <c r="AH36" s="65"/>
      <c r="AI36" s="65"/>
      <c r="AJ36" s="65"/>
      <c r="AK36" s="65"/>
      <c r="AL36" s="65"/>
      <c r="AM36" s="65"/>
      <c r="AN36" s="65"/>
      <c r="AO36" s="65"/>
    </row>
    <row r="37" spans="1:41" s="30" customFormat="1" x14ac:dyDescent="0.25">
      <c r="A37" s="63"/>
      <c r="B37" s="38" t="s">
        <v>40</v>
      </c>
      <c r="C37" s="27">
        <f>SUM(D37:L37)</f>
        <v>8005</v>
      </c>
      <c r="D37" s="28">
        <f t="shared" ref="D37:L37" si="27">SUM(D38:D39)</f>
        <v>906</v>
      </c>
      <c r="E37" s="28">
        <f t="shared" si="27"/>
        <v>833</v>
      </c>
      <c r="F37" s="28">
        <f t="shared" si="27"/>
        <v>841</v>
      </c>
      <c r="G37" s="28">
        <f t="shared" si="27"/>
        <v>834</v>
      </c>
      <c r="H37" s="28">
        <f t="shared" si="27"/>
        <v>926</v>
      </c>
      <c r="I37" s="28">
        <f t="shared" si="27"/>
        <v>902</v>
      </c>
      <c r="J37" s="28">
        <f t="shared" si="27"/>
        <v>946</v>
      </c>
      <c r="K37" s="28">
        <f t="shared" si="27"/>
        <v>833</v>
      </c>
      <c r="L37" s="28">
        <f t="shared" si="27"/>
        <v>984</v>
      </c>
      <c r="M37" s="27">
        <f>SUM(N37:V37)</f>
        <v>2442</v>
      </c>
      <c r="N37" s="28">
        <f t="shared" ref="N37:V37" si="28">SUM(N38:N39)</f>
        <v>258</v>
      </c>
      <c r="O37" s="28">
        <f t="shared" si="28"/>
        <v>236</v>
      </c>
      <c r="P37" s="28">
        <f t="shared" si="28"/>
        <v>236</v>
      </c>
      <c r="Q37" s="28">
        <f t="shared" si="28"/>
        <v>222</v>
      </c>
      <c r="R37" s="28">
        <f t="shared" si="28"/>
        <v>256</v>
      </c>
      <c r="S37" s="28">
        <f t="shared" si="28"/>
        <v>282</v>
      </c>
      <c r="T37" s="28">
        <f t="shared" si="28"/>
        <v>308</v>
      </c>
      <c r="U37" s="28">
        <f t="shared" si="28"/>
        <v>268</v>
      </c>
      <c r="V37" s="28">
        <f t="shared" si="28"/>
        <v>376</v>
      </c>
      <c r="W37" s="29">
        <f t="shared" si="9"/>
        <v>3.2780507780507779</v>
      </c>
      <c r="X37" s="53">
        <f t="shared" si="10"/>
        <v>3.5116279069767442</v>
      </c>
      <c r="Y37" s="53">
        <f t="shared" si="11"/>
        <v>3.5296610169491527</v>
      </c>
      <c r="Z37" s="53">
        <f t="shared" si="14"/>
        <v>3.5635593220338984</v>
      </c>
      <c r="AA37" s="53">
        <f t="shared" si="12"/>
        <v>3.7567567567567566</v>
      </c>
      <c r="AB37" s="53">
        <f t="shared" si="13"/>
        <v>3.6171875</v>
      </c>
      <c r="AC37" s="53">
        <f t="shared" si="22"/>
        <v>3.1985815602836878</v>
      </c>
      <c r="AD37" s="73">
        <f>+J37/T37</f>
        <v>3.0714285714285716</v>
      </c>
      <c r="AE37" s="53">
        <f>+K37/U37</f>
        <v>3.1082089552238807</v>
      </c>
      <c r="AF37" s="53">
        <f>+L37/V37</f>
        <v>2.6170212765957448</v>
      </c>
      <c r="AG37" s="63"/>
      <c r="AH37" s="63"/>
      <c r="AI37" s="63"/>
      <c r="AJ37" s="63"/>
      <c r="AK37" s="63"/>
      <c r="AL37" s="63"/>
      <c r="AM37" s="63"/>
      <c r="AN37" s="63"/>
      <c r="AO37" s="63"/>
    </row>
    <row r="38" spans="1:41" s="10" customFormat="1" x14ac:dyDescent="0.25">
      <c r="A38" s="65"/>
      <c r="B38" s="37" t="s">
        <v>41</v>
      </c>
      <c r="C38" s="32">
        <f>SUM(D38:L38)</f>
        <v>2752</v>
      </c>
      <c r="D38" s="33">
        <v>293</v>
      </c>
      <c r="E38" s="33">
        <v>307</v>
      </c>
      <c r="F38" s="33">
        <v>281</v>
      </c>
      <c r="G38" s="33">
        <v>289</v>
      </c>
      <c r="H38" s="33">
        <v>299</v>
      </c>
      <c r="I38" s="33">
        <v>352</v>
      </c>
      <c r="J38" s="33">
        <v>323</v>
      </c>
      <c r="K38" s="75">
        <v>274</v>
      </c>
      <c r="L38" s="78">
        <v>334</v>
      </c>
      <c r="M38" s="32">
        <f>SUM(N38:V38)</f>
        <v>664</v>
      </c>
      <c r="N38" s="33">
        <v>84</v>
      </c>
      <c r="O38" s="33">
        <v>72</v>
      </c>
      <c r="P38" s="33">
        <v>60</v>
      </c>
      <c r="Q38" s="33">
        <v>64</v>
      </c>
      <c r="R38" s="33">
        <v>72</v>
      </c>
      <c r="S38" s="33">
        <v>72</v>
      </c>
      <c r="T38" s="33">
        <v>84</v>
      </c>
      <c r="U38" s="33">
        <v>68</v>
      </c>
      <c r="V38" s="33">
        <v>88</v>
      </c>
      <c r="W38" s="34">
        <f t="shared" si="9"/>
        <v>4.1445783132530121</v>
      </c>
      <c r="X38" s="71">
        <f t="shared" si="10"/>
        <v>3.4880952380952381</v>
      </c>
      <c r="Y38" s="71">
        <f t="shared" si="11"/>
        <v>4.2638888888888893</v>
      </c>
      <c r="Z38" s="71">
        <f t="shared" si="14"/>
        <v>4.6833333333333336</v>
      </c>
      <c r="AA38" s="71">
        <f t="shared" si="12"/>
        <v>4.515625</v>
      </c>
      <c r="AB38" s="71">
        <f t="shared" si="13"/>
        <v>4.1527777777777777</v>
      </c>
      <c r="AC38" s="71">
        <f t="shared" si="22"/>
        <v>4.8888888888888893</v>
      </c>
      <c r="AD38" s="71">
        <f>+J38/T38</f>
        <v>3.8452380952380953</v>
      </c>
      <c r="AE38" s="71">
        <f>+K38/U38</f>
        <v>4.0294117647058822</v>
      </c>
      <c r="AF38" s="71">
        <f>+L38/V38</f>
        <v>3.7954545454545454</v>
      </c>
      <c r="AG38" s="65"/>
      <c r="AH38" s="65"/>
      <c r="AI38" s="65"/>
      <c r="AJ38" s="65"/>
      <c r="AK38" s="65"/>
      <c r="AL38" s="65"/>
      <c r="AM38" s="65"/>
      <c r="AN38" s="65"/>
      <c r="AO38" s="65"/>
    </row>
    <row r="39" spans="1:41" s="10" customFormat="1" x14ac:dyDescent="0.25">
      <c r="A39" s="65"/>
      <c r="B39" s="37" t="s">
        <v>42</v>
      </c>
      <c r="C39" s="32">
        <f>SUM(D39:L39)</f>
        <v>5253</v>
      </c>
      <c r="D39" s="33">
        <v>613</v>
      </c>
      <c r="E39" s="33">
        <v>526</v>
      </c>
      <c r="F39" s="33">
        <v>560</v>
      </c>
      <c r="G39" s="33">
        <v>545</v>
      </c>
      <c r="H39" s="33">
        <v>627</v>
      </c>
      <c r="I39" s="33">
        <v>550</v>
      </c>
      <c r="J39" s="33">
        <v>623</v>
      </c>
      <c r="K39" s="75">
        <v>559</v>
      </c>
      <c r="L39" s="78">
        <v>650</v>
      </c>
      <c r="M39" s="32">
        <f>SUM(N39:V39)</f>
        <v>1778</v>
      </c>
      <c r="N39" s="33">
        <v>174</v>
      </c>
      <c r="O39" s="33">
        <v>164</v>
      </c>
      <c r="P39" s="33">
        <v>176</v>
      </c>
      <c r="Q39" s="33">
        <v>158</v>
      </c>
      <c r="R39" s="33">
        <v>184</v>
      </c>
      <c r="S39" s="33">
        <v>210</v>
      </c>
      <c r="T39" s="33">
        <v>224</v>
      </c>
      <c r="U39" s="33">
        <v>200</v>
      </c>
      <c r="V39" s="33">
        <v>288</v>
      </c>
      <c r="W39" s="34">
        <f t="shared" si="9"/>
        <v>2.9544431946006751</v>
      </c>
      <c r="X39" s="71">
        <f t="shared" si="10"/>
        <v>3.5229885057471266</v>
      </c>
      <c r="Y39" s="71">
        <f t="shared" si="11"/>
        <v>3.2073170731707319</v>
      </c>
      <c r="Z39" s="71">
        <f t="shared" si="14"/>
        <v>3.1818181818181817</v>
      </c>
      <c r="AA39" s="71">
        <f t="shared" si="12"/>
        <v>3.4493670886075951</v>
      </c>
      <c r="AB39" s="71">
        <f t="shared" si="13"/>
        <v>3.4076086956521738</v>
      </c>
      <c r="AC39" s="71">
        <f t="shared" si="22"/>
        <v>2.6190476190476191</v>
      </c>
      <c r="AD39" s="71">
        <f>+J39/T39</f>
        <v>2.78125</v>
      </c>
      <c r="AE39" s="71">
        <f>+K39/U39</f>
        <v>2.7949999999999999</v>
      </c>
      <c r="AF39" s="71">
        <f>+L39/V39</f>
        <v>2.2569444444444446</v>
      </c>
      <c r="AG39" s="65"/>
      <c r="AH39" s="65"/>
      <c r="AI39" s="65"/>
      <c r="AJ39" s="65"/>
      <c r="AK39" s="65"/>
      <c r="AL39" s="65"/>
      <c r="AM39" s="65"/>
      <c r="AN39" s="65"/>
      <c r="AO39" s="65"/>
    </row>
    <row r="40" spans="1:41" s="30" customFormat="1" x14ac:dyDescent="0.25">
      <c r="A40" s="63"/>
      <c r="B40" s="38" t="s">
        <v>43</v>
      </c>
      <c r="C40" s="27">
        <f>SUM(D40:L40)</f>
        <v>3207</v>
      </c>
      <c r="D40" s="28">
        <f t="shared" ref="D40:L40" si="29">SUM(D41)</f>
        <v>308</v>
      </c>
      <c r="E40" s="28">
        <f t="shared" si="29"/>
        <v>331</v>
      </c>
      <c r="F40" s="28">
        <f t="shared" si="29"/>
        <v>331</v>
      </c>
      <c r="G40" s="28">
        <f t="shared" si="29"/>
        <v>349</v>
      </c>
      <c r="H40" s="28">
        <f t="shared" si="29"/>
        <v>372</v>
      </c>
      <c r="I40" s="28">
        <f t="shared" si="29"/>
        <v>438</v>
      </c>
      <c r="J40" s="28">
        <f t="shared" si="29"/>
        <v>387</v>
      </c>
      <c r="K40" s="28">
        <f t="shared" si="29"/>
        <v>389</v>
      </c>
      <c r="L40" s="28">
        <f t="shared" si="29"/>
        <v>302</v>
      </c>
      <c r="M40" s="27">
        <f>SUM(N40:V40)</f>
        <v>1042</v>
      </c>
      <c r="N40" s="28">
        <f t="shared" ref="N40:V40" si="30">SUM(N41)</f>
        <v>90</v>
      </c>
      <c r="O40" s="28">
        <f t="shared" si="30"/>
        <v>96</v>
      </c>
      <c r="P40" s="28">
        <f t="shared" si="30"/>
        <v>88</v>
      </c>
      <c r="Q40" s="28">
        <f t="shared" si="30"/>
        <v>92</v>
      </c>
      <c r="R40" s="28">
        <f t="shared" si="30"/>
        <v>104</v>
      </c>
      <c r="S40" s="28">
        <f t="shared" si="30"/>
        <v>140</v>
      </c>
      <c r="T40" s="28">
        <f t="shared" si="30"/>
        <v>152</v>
      </c>
      <c r="U40" s="28">
        <f t="shared" si="30"/>
        <v>140</v>
      </c>
      <c r="V40" s="28">
        <f t="shared" si="30"/>
        <v>140</v>
      </c>
      <c r="W40" s="29">
        <f t="shared" si="9"/>
        <v>3.0777351247600766</v>
      </c>
      <c r="X40" s="53">
        <f t="shared" si="10"/>
        <v>3.4222222222222221</v>
      </c>
      <c r="Y40" s="53">
        <f t="shared" si="11"/>
        <v>3.4479166666666665</v>
      </c>
      <c r="Z40" s="53">
        <f t="shared" si="14"/>
        <v>3.7613636363636362</v>
      </c>
      <c r="AA40" s="53">
        <f t="shared" si="12"/>
        <v>3.7934782608695654</v>
      </c>
      <c r="AB40" s="53">
        <f t="shared" si="13"/>
        <v>3.5769230769230771</v>
      </c>
      <c r="AC40" s="53">
        <f t="shared" si="22"/>
        <v>3.1285714285714286</v>
      </c>
      <c r="AD40" s="73">
        <f>+J40/T40</f>
        <v>2.5460526315789473</v>
      </c>
      <c r="AE40" s="53">
        <f>+K40/U40</f>
        <v>2.7785714285714285</v>
      </c>
      <c r="AF40" s="53">
        <f>+L40/V40</f>
        <v>2.157142857142857</v>
      </c>
      <c r="AG40" s="63"/>
      <c r="AH40" s="63"/>
      <c r="AI40" s="63"/>
      <c r="AJ40" s="63"/>
      <c r="AK40" s="63"/>
      <c r="AL40" s="63"/>
      <c r="AM40" s="63"/>
      <c r="AN40" s="63"/>
      <c r="AO40" s="63"/>
    </row>
    <row r="41" spans="1:41" s="10" customFormat="1" ht="16.5" thickBot="1" x14ac:dyDescent="0.3">
      <c r="A41" s="65"/>
      <c r="B41" s="41" t="s">
        <v>44</v>
      </c>
      <c r="C41" s="18">
        <f>SUM(D41:L41)</f>
        <v>3207</v>
      </c>
      <c r="D41" s="42">
        <v>308</v>
      </c>
      <c r="E41" s="42">
        <v>331</v>
      </c>
      <c r="F41" s="42">
        <v>331</v>
      </c>
      <c r="G41" s="42">
        <v>349</v>
      </c>
      <c r="H41" s="42">
        <v>372</v>
      </c>
      <c r="I41" s="42">
        <v>438</v>
      </c>
      <c r="J41" s="42">
        <v>387</v>
      </c>
      <c r="K41" s="42">
        <v>389</v>
      </c>
      <c r="L41" s="42">
        <v>302</v>
      </c>
      <c r="M41" s="18">
        <f>SUM(N41:V41)</f>
        <v>1042</v>
      </c>
      <c r="N41" s="42">
        <v>90</v>
      </c>
      <c r="O41" s="42">
        <v>96</v>
      </c>
      <c r="P41" s="42">
        <v>88</v>
      </c>
      <c r="Q41" s="42">
        <v>92</v>
      </c>
      <c r="R41" s="42">
        <v>104</v>
      </c>
      <c r="S41" s="42">
        <v>140</v>
      </c>
      <c r="T41" s="42">
        <v>152</v>
      </c>
      <c r="U41" s="42">
        <v>140</v>
      </c>
      <c r="V41" s="42">
        <v>140</v>
      </c>
      <c r="W41" s="59">
        <f t="shared" si="9"/>
        <v>3.0777351247600766</v>
      </c>
      <c r="X41" s="72">
        <f t="shared" si="10"/>
        <v>3.4222222222222221</v>
      </c>
      <c r="Y41" s="72">
        <f t="shared" si="11"/>
        <v>3.4479166666666665</v>
      </c>
      <c r="Z41" s="72">
        <f t="shared" si="14"/>
        <v>3.7613636363636362</v>
      </c>
      <c r="AA41" s="72">
        <f t="shared" si="12"/>
        <v>3.7934782608695654</v>
      </c>
      <c r="AB41" s="72">
        <f t="shared" si="13"/>
        <v>3.5769230769230771</v>
      </c>
      <c r="AC41" s="72">
        <f t="shared" si="22"/>
        <v>3.1285714285714286</v>
      </c>
      <c r="AD41" s="72">
        <f>+J41/T41</f>
        <v>2.5460526315789473</v>
      </c>
      <c r="AE41" s="72">
        <f>+K41/U41</f>
        <v>2.7785714285714285</v>
      </c>
      <c r="AF41" s="72">
        <f>+L41/V41</f>
        <v>2.157142857142857</v>
      </c>
      <c r="AG41" s="65"/>
      <c r="AH41" s="65"/>
      <c r="AI41" s="65"/>
      <c r="AJ41" s="65"/>
      <c r="AK41" s="65"/>
      <c r="AL41" s="65"/>
      <c r="AM41" s="65"/>
      <c r="AN41" s="65"/>
      <c r="AO41" s="65"/>
    </row>
    <row r="42" spans="1:41" ht="16.5" thickTop="1" x14ac:dyDescent="0.25">
      <c r="B42" s="43" t="s">
        <v>45</v>
      </c>
      <c r="C42" s="44"/>
      <c r="D42" s="45"/>
      <c r="E42" s="46"/>
      <c r="F42" s="46"/>
      <c r="G42" s="46"/>
      <c r="H42" s="46"/>
      <c r="I42" s="46"/>
      <c r="J42" s="46"/>
      <c r="K42" s="46"/>
      <c r="L42" s="46"/>
      <c r="M42" s="47"/>
      <c r="N42" s="45"/>
      <c r="O42" s="46"/>
      <c r="P42" s="46"/>
      <c r="Q42" s="46"/>
      <c r="R42" s="46"/>
      <c r="S42" s="46"/>
      <c r="T42" s="46"/>
      <c r="U42" s="46"/>
      <c r="V42" s="46"/>
      <c r="W42" s="48"/>
      <c r="X42" s="49"/>
      <c r="Y42" s="49"/>
      <c r="Z42" s="36"/>
    </row>
    <row r="43" spans="1:41" x14ac:dyDescent="0.25">
      <c r="B43" s="43" t="s">
        <v>46</v>
      </c>
      <c r="C43" s="44"/>
      <c r="D43" s="50"/>
      <c r="E43" s="51"/>
      <c r="F43" s="51"/>
      <c r="G43" s="51"/>
      <c r="H43" s="51"/>
      <c r="I43" s="51"/>
      <c r="J43" s="51"/>
      <c r="K43" s="74"/>
      <c r="L43" s="74"/>
      <c r="M43" s="47"/>
      <c r="N43" s="50"/>
      <c r="O43" s="51"/>
      <c r="P43" s="51"/>
      <c r="Q43" s="51"/>
      <c r="R43" s="51"/>
      <c r="S43" s="51"/>
      <c r="T43" s="51"/>
      <c r="U43" s="51"/>
      <c r="V43" s="51"/>
      <c r="W43" s="48"/>
      <c r="X43" s="36"/>
      <c r="Y43" s="51"/>
      <c r="Z43" s="36"/>
    </row>
    <row r="46" spans="1:41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AB46"/>
      <c r="AC46" s="68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AB47"/>
      <c r="AC47" s="68"/>
      <c r="AD47"/>
      <c r="AE47"/>
      <c r="AF47"/>
      <c r="AG47"/>
      <c r="AH47"/>
      <c r="AI47"/>
      <c r="AJ47"/>
      <c r="AK47"/>
      <c r="AL47"/>
      <c r="AM47"/>
      <c r="AN47"/>
      <c r="AO47"/>
    </row>
  </sheetData>
  <mergeCells count="1">
    <mergeCell ref="B4:B5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PHM X SERVICIOS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Eusebio Zapana Beltran</cp:lastModifiedBy>
  <dcterms:created xsi:type="dcterms:W3CDTF">2018-02-12T13:30:26Z</dcterms:created>
  <dcterms:modified xsi:type="dcterms:W3CDTF">2019-10-02T14:13:33Z</dcterms:modified>
</cp:coreProperties>
</file>